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cuny907-my.sharepoint.com/personal/emanuel_agu24_login_cuny_edu/Documents/Estudios DEPS Emanuel/archivos para el sitio/datos/1. Analisis del mercado laboral y la situación macro/Serie actual/"/>
    </mc:Choice>
  </mc:AlternateContent>
  <xr:revisionPtr revIDLastSave="347" documentId="13_ncr:1_{7FFCA22D-14F6-CF41-BB7F-A944BDEB3EA8}" xr6:coauthVersionLast="47" xr6:coauthVersionMax="47" xr10:uidLastSave="{DB423879-9751-4CE7-AB38-53D553D06A85}"/>
  <bookViews>
    <workbookView xWindow="1860" yWindow="1860" windowWidth="25695" windowHeight="13485" tabRatio="937" firstSheet="4" activeTab="11" xr2:uid="{00000000-000D-0000-FFFF-FFFF00000000}"/>
  </bookViews>
  <sheets>
    <sheet name="Resumen Variables Laborales" sheetId="1" r:id="rId1"/>
    <sheet name="Total Población" sheetId="2" r:id="rId2"/>
    <sheet name="Jefes" sheetId="3" r:id="rId3"/>
    <sheet name="Jóvenes 18-25" sheetId="4" r:id="rId4"/>
    <sheet name="Varones 26-65" sheetId="13" r:id="rId5"/>
    <sheet name="Mujeres 26-65" sheetId="6" r:id="rId6"/>
    <sheet name="Varones 26-65 Edu Bajo" sheetId="7" r:id="rId7"/>
    <sheet name="Varones 26-65 Edu Medio" sheetId="8" r:id="rId8"/>
    <sheet name="Varones 26-65 Edu Alto" sheetId="15" r:id="rId9"/>
    <sheet name="Mujeres 26-65 Edu Bajo" sheetId="10" r:id="rId10"/>
    <sheet name="Mujeres 26-65 Edu Medio" sheetId="11" r:id="rId11"/>
    <sheet name="Mujeres 26-65 Edu Alto" sheetId="12" r:id="rId1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18" i="12" l="1"/>
  <c r="AO18" i="11"/>
  <c r="AO18" i="10"/>
  <c r="AO18" i="8"/>
  <c r="AO18" i="7"/>
  <c r="AO18" i="6"/>
  <c r="AO18" i="13"/>
  <c r="AN18" i="13"/>
  <c r="AN19" i="13" s="1"/>
  <c r="AN12" i="13"/>
  <c r="AO18" i="4"/>
  <c r="AO22" i="3"/>
  <c r="AM19" i="12" l="1"/>
  <c r="AM12" i="12"/>
  <c r="AM18" i="11"/>
  <c r="AM19" i="11" s="1"/>
  <c r="AM12" i="11"/>
  <c r="AO19" i="10"/>
  <c r="AM18" i="10"/>
  <c r="AM19" i="10" s="1"/>
  <c r="AM12" i="10"/>
  <c r="AL12" i="10"/>
  <c r="AM20" i="15"/>
  <c r="AM13" i="15"/>
  <c r="AL19" i="15"/>
  <c r="AL20" i="15" s="1"/>
  <c r="AL13" i="15"/>
  <c r="AM12" i="8"/>
  <c r="AM19" i="8"/>
  <c r="AL19" i="8"/>
  <c r="AL12" i="8"/>
  <c r="AM18" i="7"/>
  <c r="AM19" i="7"/>
  <c r="AM12" i="7"/>
  <c r="AL18" i="7"/>
  <c r="AL19" i="7" s="1"/>
  <c r="AL12" i="7"/>
  <c r="AM12" i="6"/>
  <c r="AM18" i="6"/>
  <c r="AM19" i="6" s="1"/>
  <c r="AL18" i="6"/>
  <c r="AL19" i="6" s="1"/>
  <c r="AL12" i="6"/>
  <c r="AO19" i="13"/>
  <c r="AM18" i="13"/>
  <c r="AM19" i="13" s="1"/>
  <c r="AO12" i="13"/>
  <c r="AM12" i="13"/>
  <c r="AL18" i="13"/>
  <c r="AM19" i="4"/>
  <c r="AL18" i="4"/>
  <c r="AL19" i="4" s="1"/>
  <c r="AM12" i="4"/>
  <c r="AL12" i="4"/>
  <c r="AM22" i="3"/>
  <c r="AM23" i="3" s="1"/>
  <c r="AL23" i="3"/>
  <c r="AM12" i="3"/>
  <c r="AL12" i="3"/>
  <c r="AJ12" i="3"/>
  <c r="AM22" i="2"/>
  <c r="AO23" i="2"/>
  <c r="AO12" i="2"/>
  <c r="AM12" i="2"/>
  <c r="AL12" i="2"/>
  <c r="AK12" i="2"/>
  <c r="AJ12" i="2"/>
  <c r="AI12" i="2"/>
  <c r="AH12" i="2"/>
  <c r="AG12" i="2"/>
  <c r="AF12" i="2"/>
  <c r="AM23" i="2"/>
  <c r="AL23" i="2"/>
  <c r="AK23" i="2"/>
  <c r="AK20" i="15"/>
  <c r="AK13" i="15"/>
  <c r="AK19" i="8"/>
  <c r="AK12" i="8"/>
  <c r="AK22" i="3"/>
  <c r="AK23" i="3" s="1"/>
  <c r="AK12" i="3"/>
  <c r="AO20" i="15" l="1"/>
  <c r="AJ20" i="15"/>
  <c r="AO13" i="15"/>
  <c r="AJ13" i="15"/>
  <c r="AJ19" i="12" l="1"/>
  <c r="AJ12" i="12"/>
  <c r="AO12" i="8"/>
  <c r="AO19" i="8"/>
  <c r="AJ18" i="8"/>
  <c r="AJ19" i="8" s="1"/>
  <c r="AJ12" i="8"/>
  <c r="AJ19" i="7"/>
  <c r="AJ12" i="7"/>
  <c r="AJ22" i="3" l="1"/>
  <c r="AJ22" i="2"/>
  <c r="AJ23" i="2" s="1"/>
  <c r="AO23" i="3" l="1"/>
  <c r="AO12" i="3"/>
  <c r="AO19" i="4"/>
  <c r="AO12" i="4"/>
  <c r="AO19" i="6"/>
  <c r="AO12" i="6"/>
  <c r="AO19" i="7"/>
  <c r="AO12" i="7"/>
  <c r="AO12" i="10"/>
  <c r="AO19" i="11"/>
  <c r="AO12" i="11"/>
  <c r="AO19" i="12"/>
  <c r="AO12" i="1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AE12" i="2" l="1"/>
  <c r="AD12" i="2"/>
</calcChain>
</file>

<file path=xl/sharedStrings.xml><?xml version="1.0" encoding="utf-8"?>
<sst xmlns="http://schemas.openxmlformats.org/spreadsheetml/2006/main" count="481" uniqueCount="182">
  <si>
    <t>TASAS</t>
  </si>
  <si>
    <t>Población Total</t>
  </si>
  <si>
    <t>Actividad</t>
  </si>
  <si>
    <t>Empleo</t>
  </si>
  <si>
    <t>Tasa de registración de los asalariados (excluye servicio doméstico)</t>
  </si>
  <si>
    <t>Actividad sin planes</t>
  </si>
  <si>
    <t>Empleo sin planes</t>
  </si>
  <si>
    <t>Empleo de tiempo completo</t>
  </si>
  <si>
    <t>Jefes de Hogar</t>
  </si>
  <si>
    <t>Jefes de hogar 25 a 65 años</t>
  </si>
  <si>
    <t>Patrones y profesionales</t>
  </si>
  <si>
    <t>Asalariados registrados</t>
  </si>
  <si>
    <t xml:space="preserve">Asalariados no registrados </t>
  </si>
  <si>
    <t>Cuentapropismo</t>
  </si>
  <si>
    <t>Familiares</t>
  </si>
  <si>
    <t>Servicio doméstico</t>
  </si>
  <si>
    <t>Planes</t>
  </si>
  <si>
    <t>Total</t>
  </si>
  <si>
    <t>Amas de casa</t>
  </si>
  <si>
    <t>Estudiantes</t>
  </si>
  <si>
    <t>Otros</t>
  </si>
  <si>
    <t>Servicio domestico</t>
  </si>
  <si>
    <t>CORTE</t>
  </si>
  <si>
    <t>Empleo no regulado (incluye servicio doméstico y planes)</t>
  </si>
  <si>
    <t>Empleo de tiempo parcial (exc. servicio doméstico, familiares y planes)</t>
  </si>
  <si>
    <t>Empleo no regulado de tiempo parcial (inc. servicio doméstico y planes)</t>
  </si>
  <si>
    <t>Jóvenes</t>
  </si>
  <si>
    <t>18 a 25 años</t>
  </si>
  <si>
    <t>Varones</t>
  </si>
  <si>
    <t>26 a 65 años</t>
  </si>
  <si>
    <t>Mujeres</t>
  </si>
  <si>
    <t>Nivel Educativo</t>
  </si>
  <si>
    <t>Bajo</t>
  </si>
  <si>
    <t>Medio</t>
  </si>
  <si>
    <t>Alto</t>
  </si>
  <si>
    <t>Principales Indicadores del Mercado Laboral según Diferentes Cortes por Edad, Género, Educación y Posición en el Hogar - Argentina, AMBA</t>
  </si>
  <si>
    <t>Composición del Empleo</t>
  </si>
  <si>
    <t>Composición de la Inactividad</t>
  </si>
  <si>
    <t>Composición del Empleo y la Inactividad, Total de la Población - Argentina, AMBA</t>
  </si>
  <si>
    <t>Composición del Empleo y la Inactividad, Jefes de Hogar - Argentina, AMBA</t>
  </si>
  <si>
    <t>Composición del Empleo y la Inactividad, Varones entre 26 y 65 años - Argentina, AMBA</t>
  </si>
  <si>
    <t>Composición del Empleo y la Inactividad, Jóvenes entre 18 y 25 años - Argentina, AMBA</t>
  </si>
  <si>
    <t>Composición del Empleo y la Inactividad, Mujeres entre 26 y 65 años - Argentina, AMBA</t>
  </si>
  <si>
    <t>Composición del Empleo y la Inactividad, Varones entre 26 y 65 años, Nivel Educativo Bajo - Argentina, AMBA</t>
  </si>
  <si>
    <t>Composición del Empleo y la Inactividad, Varones entre 26 y 65 años, Nivel Educativo Medio - Argentina, AMBA</t>
  </si>
  <si>
    <t>Composición del Empleo y la Inactividad, Varones entre 26 y 65 años, Nivel Educativo Alto - Argentina, AMBA</t>
  </si>
  <si>
    <t>Composición del Empleo y la Inactividad, Mujeres entre 26 y 65 años, Nivel Educativo Bajo - Argentina, AMBA</t>
  </si>
  <si>
    <t>Composición del Empleo y la Inactividad, Mujeres entre 26 y 65 años, Nivel Educativo Medio - Argentina, AMBA</t>
  </si>
  <si>
    <t>Composición del Empleo y la Inactividad, Mujeres entre 26 y 65 años, Nivel Educativo Alto - Argentina, AMBA</t>
  </si>
  <si>
    <t>Desocupación</t>
  </si>
  <si>
    <t>Trabajadores familiares</t>
  </si>
  <si>
    <t>Asalariados registrados de tiempo completo</t>
  </si>
  <si>
    <t>Entre la Población Activa</t>
  </si>
  <si>
    <t>Jubilados y/o Pensionados</t>
  </si>
  <si>
    <t>FUENTE: www.estudiosdeps.org en base a Encuesta Permanente de Hogares (EPH-INDEC).</t>
  </si>
  <si>
    <t>FUENTE: www.estudiosdeps.org en base a la Encuesta Permanente de Hogares (EPH-INDEC).</t>
  </si>
  <si>
    <t>75,9</t>
  </si>
  <si>
    <t>28,0</t>
  </si>
  <si>
    <t>42,0</t>
  </si>
  <si>
    <t>21,0</t>
  </si>
  <si>
    <t>27,8</t>
  </si>
  <si>
    <t>47,6</t>
  </si>
  <si>
    <t>42,6</t>
  </si>
  <si>
    <t>68,6</t>
  </si>
  <si>
    <t>64,8</t>
  </si>
  <si>
    <t>5,5</t>
  </si>
  <si>
    <t>82,2</t>
  </si>
  <si>
    <t>25,1</t>
  </si>
  <si>
    <t>38,6</t>
  </si>
  <si>
    <t>18,6</t>
  </si>
  <si>
    <t>44,7</t>
  </si>
  <si>
    <t>68,4</t>
  </si>
  <si>
    <t>64,6</t>
  </si>
  <si>
    <t>85,0</t>
  </si>
  <si>
    <t>23,4</t>
  </si>
  <si>
    <t>36,4</t>
  </si>
  <si>
    <t>16,7</t>
  </si>
  <si>
    <t>86,2</t>
  </si>
  <si>
    <t>81,8</t>
  </si>
  <si>
    <t>5,1</t>
  </si>
  <si>
    <t>51,3</t>
  </si>
  <si>
    <t>36,1</t>
  </si>
  <si>
    <t>57,4</t>
  </si>
  <si>
    <t>29,7</t>
  </si>
  <si>
    <t>59,6</t>
  </si>
  <si>
    <t>45,8</t>
  </si>
  <si>
    <t>27,2</t>
  </si>
  <si>
    <t>60,3</t>
  </si>
  <si>
    <t>46,5</t>
  </si>
  <si>
    <t>22,9</t>
  </si>
  <si>
    <t>79,8</t>
  </si>
  <si>
    <t>19,2</t>
  </si>
  <si>
    <t>35,4</t>
  </si>
  <si>
    <t>11,9</t>
  </si>
  <si>
    <t>92,2</t>
  </si>
  <si>
    <t>85,5</t>
  </si>
  <si>
    <t>7,3</t>
  </si>
  <si>
    <t>91,8</t>
  </si>
  <si>
    <t>85,2</t>
  </si>
  <si>
    <t>86,9</t>
  </si>
  <si>
    <t>32,9</t>
  </si>
  <si>
    <t>41,5</t>
  </si>
  <si>
    <t>26,3</t>
  </si>
  <si>
    <t>66,8</t>
  </si>
  <si>
    <t>61,1</t>
  </si>
  <si>
    <t>8,6</t>
  </si>
  <si>
    <t>66,4</t>
  </si>
  <si>
    <t>60,7</t>
  </si>
  <si>
    <t>31,9</t>
  </si>
  <si>
    <t>64,3</t>
  </si>
  <si>
    <t>22,5</t>
  </si>
  <si>
    <t>55,4</t>
  </si>
  <si>
    <t>19,4</t>
  </si>
  <si>
    <t>87,9</t>
  </si>
  <si>
    <t>79,0</t>
  </si>
  <si>
    <t>10,1</t>
  </si>
  <si>
    <t>87,6</t>
  </si>
  <si>
    <t>78,7</t>
  </si>
  <si>
    <t>60,5</t>
  </si>
  <si>
    <t>85,4</t>
  </si>
  <si>
    <t>16,5</t>
  </si>
  <si>
    <t>9,6</t>
  </si>
  <si>
    <t>94,8</t>
  </si>
  <si>
    <t>88,1</t>
  </si>
  <si>
    <t>7,1</t>
  </si>
  <si>
    <t>94,6</t>
  </si>
  <si>
    <t>73,2</t>
  </si>
  <si>
    <t>93,0</t>
  </si>
  <si>
    <t>6,6</t>
  </si>
  <si>
    <t>3,0</t>
  </si>
  <si>
    <t>95,7</t>
  </si>
  <si>
    <t>95,2</t>
  </si>
  <si>
    <t>93,8</t>
  </si>
  <si>
    <t>93,3</t>
  </si>
  <si>
    <t>75,1</t>
  </si>
  <si>
    <t>2,0</t>
  </si>
  <si>
    <t>63,2</t>
  </si>
  <si>
    <t>27,5</t>
  </si>
  <si>
    <t>80,2</t>
  </si>
  <si>
    <t>51,9</t>
  </si>
  <si>
    <t>52,6</t>
  </si>
  <si>
    <t>52,0</t>
  </si>
  <si>
    <t>46,4</t>
  </si>
  <si>
    <t>19,0</t>
  </si>
  <si>
    <t>11,8</t>
  </si>
  <si>
    <t>84,1</t>
  </si>
  <si>
    <t>33,1</t>
  </si>
  <si>
    <t>46,8</t>
  </si>
  <si>
    <t>29,3</t>
  </si>
  <si>
    <t>67,4</t>
  </si>
  <si>
    <t>60,0</t>
  </si>
  <si>
    <t>11,0</t>
  </si>
  <si>
    <t>67,2</t>
  </si>
  <si>
    <t>59,7</t>
  </si>
  <si>
    <t>31,8</t>
  </si>
  <si>
    <t>96,0</t>
  </si>
  <si>
    <t>36,9</t>
  </si>
  <si>
    <t>6,9</t>
  </si>
  <si>
    <t>3,9</t>
  </si>
  <si>
    <t>84,9</t>
  </si>
  <si>
    <t>3,1</t>
  </si>
  <si>
    <t>84,7</t>
  </si>
  <si>
    <t>82,0</t>
  </si>
  <si>
    <t>49,3</t>
  </si>
  <si>
    <t>45,0</t>
  </si>
  <si>
    <t>39,3</t>
  </si>
  <si>
    <t>12,6</t>
  </si>
  <si>
    <t>77,4</t>
  </si>
  <si>
    <t>37,0</t>
  </si>
  <si>
    <t>44,4</t>
  </si>
  <si>
    <t>24,3</t>
  </si>
  <si>
    <t>22,1</t>
  </si>
  <si>
    <t>39,0</t>
  </si>
  <si>
    <t>47,8</t>
  </si>
  <si>
    <t>47,5</t>
  </si>
  <si>
    <t>44,3</t>
  </si>
  <si>
    <t>44,0</t>
  </si>
  <si>
    <t>7,4</t>
  </si>
  <si>
    <t>78,9</t>
  </si>
  <si>
    <t>31,0</t>
  </si>
  <si>
    <t>37,7</t>
  </si>
  <si>
    <t>28,3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</si>
</sst>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0"/>
      <name val="Arial"/>
      <charset val="204"/>
    </font>
    <font>
      <sz val="8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rgb="FF000000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38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14" xfId="0" applyFill="1" applyBorder="1" applyAlignment="1">
      <alignment vertical="center" wrapText="1"/>
    </xf>
    <xf numFmtId="0" fontId="0" fillId="3" borderId="16" xfId="0" applyFill="1" applyBorder="1" applyAlignment="1">
      <alignment vertical="center" wrapText="1"/>
    </xf>
    <xf numFmtId="0" fontId="0" fillId="3" borderId="18" xfId="0" applyFill="1" applyBorder="1" applyAlignment="1">
      <alignment vertical="center" wrapText="1"/>
    </xf>
    <xf numFmtId="164" fontId="0" fillId="0" borderId="5" xfId="0" applyNumberFormat="1" applyBorder="1" applyAlignment="1">
      <alignment horizontal="right" vertical="center"/>
    </xf>
    <xf numFmtId="164" fontId="0" fillId="0" borderId="6" xfId="0" applyNumberFormat="1" applyBorder="1" applyAlignment="1">
      <alignment horizontal="right" vertical="center"/>
    </xf>
    <xf numFmtId="164" fontId="0" fillId="0" borderId="7" xfId="0" applyNumberFormat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  <xf numFmtId="164" fontId="0" fillId="0" borderId="9" xfId="0" applyNumberFormat="1" applyBorder="1" applyAlignment="1">
      <alignment horizontal="right" vertical="center"/>
    </xf>
    <xf numFmtId="164" fontId="0" fillId="0" borderId="10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164" fontId="0" fillId="0" borderId="13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4" fillId="0" borderId="15" xfId="0" applyNumberFormat="1" applyFont="1" applyBorder="1" applyAlignment="1">
      <alignment horizontal="right" vertical="center"/>
    </xf>
    <xf numFmtId="164" fontId="4" fillId="0" borderId="6" xfId="0" applyNumberFormat="1" applyFont="1" applyBorder="1" applyAlignment="1">
      <alignment horizontal="right" vertical="center"/>
    </xf>
    <xf numFmtId="164" fontId="4" fillId="0" borderId="17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4" fontId="4" fillId="0" borderId="19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164" fontId="0" fillId="0" borderId="26" xfId="0" applyNumberFormat="1" applyBorder="1" applyAlignment="1">
      <alignment horizontal="right" vertical="center"/>
    </xf>
    <xf numFmtId="164" fontId="0" fillId="0" borderId="23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3" fontId="0" fillId="0" borderId="0" xfId="0" applyNumberFormat="1"/>
    <xf numFmtId="165" fontId="3" fillId="3" borderId="2" xfId="0" applyNumberFormat="1" applyFont="1" applyFill="1" applyBorder="1" applyAlignment="1">
      <alignment vertical="center"/>
    </xf>
    <xf numFmtId="165" fontId="3" fillId="3" borderId="3" xfId="0" applyNumberFormat="1" applyFont="1" applyFill="1" applyBorder="1" applyAlignment="1">
      <alignment vertical="center"/>
    </xf>
    <xf numFmtId="165" fontId="3" fillId="3" borderId="4" xfId="0" applyNumberFormat="1" applyFont="1" applyFill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27" xfId="0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164" fontId="0" fillId="0" borderId="31" xfId="0" applyNumberForma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0" fillId="3" borderId="22" xfId="0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0" fontId="0" fillId="3" borderId="16" xfId="0" applyFill="1" applyBorder="1" applyAlignment="1">
      <alignment horizontal="left" vertical="center" indent="1"/>
    </xf>
    <xf numFmtId="3" fontId="3" fillId="3" borderId="1" xfId="0" applyNumberFormat="1" applyFont="1" applyFill="1" applyBorder="1" applyAlignment="1">
      <alignment horizontal="left" vertical="center" indent="1"/>
    </xf>
    <xf numFmtId="165" fontId="0" fillId="0" borderId="17" xfId="0" applyNumberFormat="1" applyBorder="1" applyAlignment="1">
      <alignment vertical="center"/>
    </xf>
    <xf numFmtId="165" fontId="0" fillId="0" borderId="9" xfId="0" applyNumberForma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3" borderId="18" xfId="0" applyFill="1" applyBorder="1" applyAlignment="1">
      <alignment horizontal="left" vertical="center" wrapText="1" indent="1"/>
    </xf>
    <xf numFmtId="0" fontId="0" fillId="0" borderId="24" xfId="0" applyBorder="1" applyAlignment="1">
      <alignment horizontal="left" vertical="center" wrapText="1" indent="1"/>
    </xf>
    <xf numFmtId="0" fontId="0" fillId="3" borderId="14" xfId="0" applyFill="1" applyBorder="1" applyAlignment="1">
      <alignment horizontal="left" vertical="center" indent="1"/>
    </xf>
    <xf numFmtId="165" fontId="0" fillId="0" borderId="15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7" xfId="1" applyNumberFormat="1" applyFont="1" applyBorder="1" applyAlignment="1">
      <alignment horizontal="right" vertical="center"/>
    </xf>
    <xf numFmtId="165" fontId="0" fillId="0" borderId="17" xfId="1" applyNumberFormat="1" applyFont="1" applyBorder="1" applyAlignment="1">
      <alignment horizontal="right" vertical="center"/>
    </xf>
    <xf numFmtId="165" fontId="0" fillId="0" borderId="9" xfId="1" applyNumberFormat="1" applyFont="1" applyBorder="1" applyAlignment="1">
      <alignment horizontal="right" vertical="center"/>
    </xf>
    <xf numFmtId="165" fontId="0" fillId="0" borderId="10" xfId="1" applyNumberFormat="1" applyFont="1" applyBorder="1" applyAlignment="1">
      <alignment horizontal="right" vertical="center"/>
    </xf>
    <xf numFmtId="165" fontId="4" fillId="0" borderId="9" xfId="1" applyNumberFormat="1" applyFont="1" applyBorder="1" applyAlignment="1">
      <alignment horizontal="right" vertical="center"/>
    </xf>
    <xf numFmtId="0" fontId="0" fillId="3" borderId="18" xfId="0" applyFill="1" applyBorder="1" applyAlignment="1">
      <alignment horizontal="left" vertical="center" indent="1"/>
    </xf>
    <xf numFmtId="165" fontId="0" fillId="0" borderId="19" xfId="1" applyNumberFormat="1" applyFont="1" applyBorder="1" applyAlignment="1">
      <alignment horizontal="right" vertical="center"/>
    </xf>
    <xf numFmtId="165" fontId="0" fillId="0" borderId="12" xfId="1" applyNumberFormat="1" applyFont="1" applyBorder="1" applyAlignment="1">
      <alignment horizontal="right" vertical="center"/>
    </xf>
    <xf numFmtId="165" fontId="4" fillId="0" borderId="12" xfId="1" applyNumberFormat="1" applyFont="1" applyBorder="1" applyAlignment="1">
      <alignment horizontal="right" vertical="center"/>
    </xf>
    <xf numFmtId="165" fontId="0" fillId="0" borderId="13" xfId="1" applyNumberFormat="1" applyFont="1" applyBorder="1" applyAlignment="1">
      <alignment horizontal="right" vertical="center"/>
    </xf>
    <xf numFmtId="0" fontId="0" fillId="3" borderId="14" xfId="0" applyFill="1" applyBorder="1" applyAlignment="1">
      <alignment horizontal="left" vertical="center" wrapText="1" indent="1"/>
    </xf>
    <xf numFmtId="165" fontId="0" fillId="0" borderId="15" xfId="1" applyNumberFormat="1" applyFont="1" applyBorder="1" applyAlignment="1">
      <alignment vertical="center"/>
    </xf>
    <xf numFmtId="165" fontId="0" fillId="0" borderId="6" xfId="1" applyNumberFormat="1" applyFont="1" applyBorder="1" applyAlignment="1">
      <alignment vertical="center"/>
    </xf>
    <xf numFmtId="165" fontId="4" fillId="0" borderId="6" xfId="1" applyNumberFormat="1" applyFont="1" applyBorder="1" applyAlignment="1">
      <alignment vertical="center"/>
    </xf>
    <xf numFmtId="165" fontId="2" fillId="0" borderId="6" xfId="1" applyNumberFormat="1" applyBorder="1" applyAlignment="1">
      <alignment vertical="center"/>
    </xf>
    <xf numFmtId="165" fontId="0" fillId="0" borderId="6" xfId="0" applyNumberFormat="1" applyBorder="1" applyAlignment="1">
      <alignment vertical="center"/>
    </xf>
    <xf numFmtId="165" fontId="0" fillId="0" borderId="7" xfId="0" applyNumberFormat="1" applyBorder="1" applyAlignment="1">
      <alignment vertical="center"/>
    </xf>
    <xf numFmtId="165" fontId="0" fillId="0" borderId="19" xfId="1" applyNumberFormat="1" applyFont="1" applyBorder="1" applyAlignment="1">
      <alignment vertical="center"/>
    </xf>
    <xf numFmtId="165" fontId="0" fillId="0" borderId="12" xfId="1" applyNumberFormat="1" applyFont="1" applyBorder="1" applyAlignment="1">
      <alignment vertical="center"/>
    </xf>
    <xf numFmtId="165" fontId="4" fillId="0" borderId="12" xfId="1" applyNumberFormat="1" applyFont="1" applyBorder="1" applyAlignment="1">
      <alignment vertical="center"/>
    </xf>
    <xf numFmtId="165" fontId="2" fillId="0" borderId="12" xfId="1" applyNumberFormat="1" applyBorder="1" applyAlignment="1">
      <alignment vertical="center"/>
    </xf>
    <xf numFmtId="165" fontId="2" fillId="0" borderId="13" xfId="1" applyNumberFormat="1" applyBorder="1" applyAlignment="1">
      <alignment vertical="center"/>
    </xf>
    <xf numFmtId="165" fontId="0" fillId="0" borderId="7" xfId="1" applyNumberFormat="1" applyFont="1" applyBorder="1" applyAlignment="1">
      <alignment vertical="center"/>
    </xf>
    <xf numFmtId="165" fontId="0" fillId="0" borderId="17" xfId="1" applyNumberFormat="1" applyFont="1" applyBorder="1" applyAlignment="1">
      <alignment vertical="center"/>
    </xf>
    <xf numFmtId="165" fontId="0" fillId="0" borderId="9" xfId="1" applyNumberFormat="1" applyFont="1" applyBorder="1" applyAlignment="1">
      <alignment vertical="center"/>
    </xf>
    <xf numFmtId="165" fontId="4" fillId="0" borderId="9" xfId="1" applyNumberFormat="1" applyFont="1" applyBorder="1" applyAlignment="1">
      <alignment vertical="center"/>
    </xf>
    <xf numFmtId="165" fontId="0" fillId="0" borderId="10" xfId="1" applyNumberFormat="1" applyFont="1" applyBorder="1" applyAlignment="1">
      <alignment vertical="center"/>
    </xf>
    <xf numFmtId="165" fontId="0" fillId="0" borderId="13" xfId="1" applyNumberFormat="1" applyFont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165" fontId="0" fillId="0" borderId="32" xfId="0" applyNumberFormat="1" applyBorder="1" applyAlignment="1">
      <alignment vertical="center"/>
    </xf>
    <xf numFmtId="165" fontId="0" fillId="0" borderId="33" xfId="0" applyNumberFormat="1" applyBorder="1" applyAlignment="1">
      <alignment vertical="center"/>
    </xf>
    <xf numFmtId="165" fontId="0" fillId="0" borderId="10" xfId="0" applyNumberFormat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165" fontId="0" fillId="0" borderId="32" xfId="1" applyNumberFormat="1" applyFont="1" applyBorder="1" applyAlignment="1">
      <alignment vertical="center"/>
    </xf>
    <xf numFmtId="165" fontId="0" fillId="0" borderId="33" xfId="1" applyNumberFormat="1" applyFont="1" applyBorder="1" applyAlignment="1">
      <alignment vertical="center"/>
    </xf>
    <xf numFmtId="165" fontId="4" fillId="0" borderId="33" xfId="1" applyNumberFormat="1" applyFont="1" applyBorder="1" applyAlignment="1">
      <alignment vertical="center"/>
    </xf>
    <xf numFmtId="165" fontId="2" fillId="0" borderId="33" xfId="1" applyNumberFormat="1" applyBorder="1" applyAlignment="1">
      <alignment vertical="center"/>
    </xf>
    <xf numFmtId="165" fontId="0" fillId="0" borderId="34" xfId="0" applyNumberFormat="1" applyBorder="1" applyAlignment="1">
      <alignment vertical="center"/>
    </xf>
    <xf numFmtId="165" fontId="0" fillId="0" borderId="12" xfId="0" applyNumberFormat="1" applyBorder="1" applyAlignment="1">
      <alignment vertical="center"/>
    </xf>
    <xf numFmtId="164" fontId="0" fillId="0" borderId="12" xfId="0" applyNumberFormat="1" applyBorder="1"/>
    <xf numFmtId="164" fontId="0" fillId="0" borderId="13" xfId="0" applyNumberFormat="1" applyBorder="1"/>
    <xf numFmtId="0" fontId="0" fillId="0" borderId="24" xfId="0" applyBorder="1"/>
    <xf numFmtId="0" fontId="0" fillId="3" borderId="16" xfId="0" applyFill="1" applyBorder="1" applyAlignment="1">
      <alignment horizontal="left" indent="1"/>
    </xf>
    <xf numFmtId="0" fontId="3" fillId="3" borderId="1" xfId="0" applyFont="1" applyFill="1" applyBorder="1" applyAlignment="1">
      <alignment horizontal="left" indent="1"/>
    </xf>
    <xf numFmtId="165" fontId="0" fillId="0" borderId="0" xfId="0" applyNumberFormat="1" applyAlignment="1">
      <alignment vertical="center"/>
    </xf>
    <xf numFmtId="3" fontId="3" fillId="3" borderId="24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 indent="1"/>
    </xf>
    <xf numFmtId="0" fontId="0" fillId="0" borderId="24" xfId="0" applyBorder="1" applyAlignment="1">
      <alignment horizontal="left" inden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horizontal="center" vertical="center" wrapText="1"/>
    </xf>
    <xf numFmtId="165" fontId="3" fillId="3" borderId="21" xfId="0" applyNumberFormat="1" applyFont="1" applyFill="1" applyBorder="1" applyAlignment="1">
      <alignment vertical="center"/>
    </xf>
    <xf numFmtId="165" fontId="0" fillId="0" borderId="31" xfId="1" applyNumberFormat="1" applyFont="1" applyBorder="1" applyAlignment="1">
      <alignment vertical="center"/>
    </xf>
    <xf numFmtId="165" fontId="0" fillId="0" borderId="26" xfId="1" applyNumberFormat="1" applyFont="1" applyBorder="1" applyAlignment="1">
      <alignment vertical="center"/>
    </xf>
    <xf numFmtId="165" fontId="0" fillId="0" borderId="23" xfId="1" applyNumberFormat="1" applyFont="1" applyBorder="1" applyAlignment="1">
      <alignment vertical="center"/>
    </xf>
    <xf numFmtId="0" fontId="3" fillId="2" borderId="21" xfId="0" applyFont="1" applyFill="1" applyBorder="1" applyAlignment="1">
      <alignment horizontal="right" vertical="center"/>
    </xf>
    <xf numFmtId="165" fontId="0" fillId="0" borderId="31" xfId="0" applyNumberFormat="1" applyBorder="1" applyAlignment="1">
      <alignment vertical="center"/>
    </xf>
    <xf numFmtId="165" fontId="2" fillId="0" borderId="23" xfId="1" applyNumberFormat="1" applyBorder="1" applyAlignment="1">
      <alignment vertical="center"/>
    </xf>
    <xf numFmtId="165" fontId="0" fillId="0" borderId="31" xfId="1" applyNumberFormat="1" applyFont="1" applyBorder="1" applyAlignment="1">
      <alignment horizontal="right" vertical="center"/>
    </xf>
    <xf numFmtId="165" fontId="0" fillId="0" borderId="26" xfId="1" applyNumberFormat="1" applyFont="1" applyBorder="1" applyAlignment="1">
      <alignment horizontal="right" vertical="center"/>
    </xf>
    <xf numFmtId="165" fontId="0" fillId="0" borderId="23" xfId="1" applyNumberFormat="1" applyFont="1" applyBorder="1" applyAlignment="1">
      <alignment horizontal="right" vertical="center"/>
    </xf>
    <xf numFmtId="165" fontId="3" fillId="3" borderId="4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right" vertical="center"/>
    </xf>
    <xf numFmtId="165" fontId="3" fillId="3" borderId="3" xfId="0" applyNumberFormat="1" applyFont="1" applyFill="1" applyBorder="1" applyAlignment="1">
      <alignment horizontal="right" vertical="center"/>
    </xf>
    <xf numFmtId="165" fontId="7" fillId="0" borderId="10" xfId="0" applyNumberFormat="1" applyFont="1" applyBorder="1" applyAlignment="1">
      <alignment vertical="center"/>
    </xf>
    <xf numFmtId="165" fontId="3" fillId="3" borderId="21" xfId="0" applyNumberFormat="1" applyFont="1" applyFill="1" applyBorder="1" applyAlignment="1">
      <alignment horizontal="right" vertical="center"/>
    </xf>
    <xf numFmtId="164" fontId="0" fillId="0" borderId="31" xfId="1" applyNumberFormat="1" applyFont="1" applyBorder="1" applyAlignment="1">
      <alignment horizontal="right" vertical="center"/>
    </xf>
    <xf numFmtId="164" fontId="0" fillId="0" borderId="26" xfId="1" applyNumberFormat="1" applyFont="1" applyBorder="1" applyAlignment="1">
      <alignment horizontal="right" vertical="center"/>
    </xf>
    <xf numFmtId="164" fontId="0" fillId="0" borderId="23" xfId="1" applyNumberFormat="1" applyFont="1" applyBorder="1" applyAlignment="1">
      <alignment horizontal="right" vertical="center"/>
    </xf>
    <xf numFmtId="165" fontId="0" fillId="0" borderId="26" xfId="0" applyNumberFormat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165" fontId="0" fillId="0" borderId="36" xfId="0" applyNumberFormat="1" applyBorder="1" applyAlignment="1">
      <alignment vertical="center"/>
    </xf>
    <xf numFmtId="164" fontId="0" fillId="0" borderId="23" xfId="0" applyNumberFormat="1" applyBorder="1"/>
    <xf numFmtId="0" fontId="2" fillId="0" borderId="0" xfId="1"/>
    <xf numFmtId="3" fontId="2" fillId="0" borderId="0" xfId="1" applyNumberFormat="1"/>
    <xf numFmtId="0" fontId="3" fillId="2" borderId="1" xfId="1" applyFont="1" applyFill="1" applyBorder="1" applyAlignment="1">
      <alignment horizontal="left" vertical="center" wrapText="1" indent="1"/>
    </xf>
    <xf numFmtId="0" fontId="3" fillId="2" borderId="24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2" fillId="3" borderId="16" xfId="1" applyFill="1" applyBorder="1" applyAlignment="1">
      <alignment horizontal="left" indent="1"/>
    </xf>
    <xf numFmtId="165" fontId="2" fillId="0" borderId="0" xfId="1" applyNumberFormat="1" applyAlignment="1">
      <alignment vertical="center"/>
    </xf>
    <xf numFmtId="165" fontId="2" fillId="0" borderId="9" xfId="1" applyNumberFormat="1" applyBorder="1" applyAlignment="1">
      <alignment vertical="center"/>
    </xf>
    <xf numFmtId="165" fontId="2" fillId="0" borderId="10" xfId="1" applyNumberFormat="1" applyBorder="1" applyAlignment="1">
      <alignment vertical="center"/>
    </xf>
    <xf numFmtId="0" fontId="3" fillId="3" borderId="1" xfId="1" applyFont="1" applyFill="1" applyBorder="1" applyAlignment="1">
      <alignment horizontal="left" indent="1"/>
    </xf>
    <xf numFmtId="3" fontId="3" fillId="3" borderId="24" xfId="1" applyNumberFormat="1" applyFont="1" applyFill="1" applyBorder="1" applyAlignment="1">
      <alignment vertical="center"/>
    </xf>
    <xf numFmtId="165" fontId="3" fillId="3" borderId="3" xfId="1" applyNumberFormat="1" applyFont="1" applyFill="1" applyBorder="1" applyAlignment="1">
      <alignment vertical="center"/>
    </xf>
    <xf numFmtId="165" fontId="3" fillId="3" borderId="4" xfId="1" applyNumberFormat="1" applyFont="1" applyFill="1" applyBorder="1" applyAlignment="1">
      <alignment vertical="center"/>
    </xf>
    <xf numFmtId="0" fontId="2" fillId="0" borderId="24" xfId="1" applyBorder="1" applyAlignment="1">
      <alignment horizontal="left" indent="1"/>
    </xf>
    <xf numFmtId="0" fontId="3" fillId="2" borderId="21" xfId="1" applyFont="1" applyFill="1" applyBorder="1" applyAlignment="1">
      <alignment vertical="center"/>
    </xf>
    <xf numFmtId="165" fontId="2" fillId="0" borderId="26" xfId="1" applyNumberFormat="1" applyBorder="1" applyAlignment="1">
      <alignment vertical="center"/>
    </xf>
    <xf numFmtId="165" fontId="3" fillId="3" borderId="21" xfId="1" applyNumberFormat="1" applyFont="1" applyFill="1" applyBorder="1" applyAlignment="1">
      <alignment vertical="center"/>
    </xf>
    <xf numFmtId="1" fontId="3" fillId="0" borderId="21" xfId="0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</cellXfs>
  <cellStyles count="33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Normal" xfId="0" builtinId="0"/>
    <cellStyle name="Normal 2" xfId="1" xr:uid="{00000000-0005-0000-0000-00005101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165100</xdr:rowOff>
    </xdr:from>
    <xdr:to>
      <xdr:col>2</xdr:col>
      <xdr:colOff>787400</xdr:colOff>
      <xdr:row>0</xdr:row>
      <xdr:rowOff>965200</xdr:rowOff>
    </xdr:to>
    <xdr:pic>
      <xdr:nvPicPr>
        <xdr:cNvPr id="1051" name="3 Imagen" descr="Sin título.png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65100"/>
          <a:ext cx="1778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50800</xdr:colOff>
      <xdr:row>0</xdr:row>
      <xdr:rowOff>1016000</xdr:rowOff>
    </xdr:from>
    <xdr:to>
      <xdr:col>42</xdr:col>
      <xdr:colOff>0</xdr:colOff>
      <xdr:row>0</xdr:row>
      <xdr:rowOff>1016000</xdr:rowOff>
    </xdr:to>
    <xdr:cxnSp macro="">
      <xdr:nvCxnSpPr>
        <xdr:cNvPr id="1052" name="4 Conector recto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CxnSpPr>
          <a:cxnSpLocks noChangeShapeType="1"/>
        </xdr:cNvCxnSpPr>
      </xdr:nvCxnSpPr>
      <xdr:spPr bwMode="auto">
        <a:xfrm>
          <a:off x="396240" y="1016000"/>
          <a:ext cx="20370800" cy="0"/>
        </a:xfrm>
        <a:prstGeom prst="line">
          <a:avLst/>
        </a:prstGeom>
        <a:noFill/>
        <a:ln w="38100">
          <a:solidFill>
            <a:srgbClr val="9BBB59"/>
          </a:solidFill>
          <a:round/>
          <a:headEnd/>
          <a:tailEnd/>
        </a:ln>
        <a:effectLst>
          <a:outerShdw blurRad="63500" dist="23000" dir="5400000" rotWithShape="0">
            <a:srgbClr val="000000">
              <a:alpha val="34999"/>
            </a:srgbClr>
          </a:outerShdw>
        </a:effectLst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1003300</xdr:rowOff>
    </xdr:from>
    <xdr:to>
      <xdr:col>41</xdr:col>
      <xdr:colOff>50800</xdr:colOff>
      <xdr:row>0</xdr:row>
      <xdr:rowOff>1003300</xdr:rowOff>
    </xdr:to>
    <xdr:cxnSp macro="">
      <xdr:nvCxnSpPr>
        <xdr:cNvPr id="11273" name="2 Conector recto">
          <a:extLst>
            <a:ext uri="{FF2B5EF4-FFF2-40B4-BE49-F238E27FC236}">
              <a16:creationId xmlns:a16="http://schemas.microsoft.com/office/drawing/2014/main" id="{00000000-0008-0000-0900-0000092C0000}"/>
            </a:ext>
          </a:extLst>
        </xdr:cNvPr>
        <xdr:cNvCxnSpPr>
          <a:cxnSpLocks noChangeShapeType="1"/>
        </xdr:cNvCxnSpPr>
      </xdr:nvCxnSpPr>
      <xdr:spPr bwMode="auto">
        <a:xfrm>
          <a:off x="317500" y="1003300"/>
          <a:ext cx="19088100" cy="0"/>
        </a:xfrm>
        <a:prstGeom prst="line">
          <a:avLst/>
        </a:prstGeom>
        <a:noFill/>
        <a:ln w="38100">
          <a:solidFill>
            <a:srgbClr val="9BBB59"/>
          </a:solidFill>
          <a:round/>
          <a:headEnd/>
          <a:tailEnd/>
        </a:ln>
        <a:effectLst>
          <a:outerShdw blurRad="63500" dist="23000" dir="5400000" rotWithShape="0">
            <a:srgbClr val="000000">
              <a:alpha val="34999"/>
            </a:srgbClr>
          </a:outerShdw>
        </a:effectLst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76200</xdr:colOff>
      <xdr:row>0</xdr:row>
      <xdr:rowOff>152400</xdr:rowOff>
    </xdr:from>
    <xdr:to>
      <xdr:col>1</xdr:col>
      <xdr:colOff>1803400</xdr:colOff>
      <xdr:row>0</xdr:row>
      <xdr:rowOff>901700</xdr:rowOff>
    </xdr:to>
    <xdr:pic>
      <xdr:nvPicPr>
        <xdr:cNvPr id="11274" name="1 Imagen" descr="Sin título.png">
          <a:extLst>
            <a:ext uri="{FF2B5EF4-FFF2-40B4-BE49-F238E27FC236}">
              <a16:creationId xmlns:a16="http://schemas.microsoft.com/office/drawing/2014/main" id="{00000000-0008-0000-0900-00000A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152400"/>
          <a:ext cx="17272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850900</xdr:rowOff>
    </xdr:from>
    <xdr:to>
      <xdr:col>41</xdr:col>
      <xdr:colOff>12700</xdr:colOff>
      <xdr:row>0</xdr:row>
      <xdr:rowOff>850900</xdr:rowOff>
    </xdr:to>
    <xdr:cxnSp macro="">
      <xdr:nvCxnSpPr>
        <xdr:cNvPr id="12297" name="2 Conector recto">
          <a:extLst>
            <a:ext uri="{FF2B5EF4-FFF2-40B4-BE49-F238E27FC236}">
              <a16:creationId xmlns:a16="http://schemas.microsoft.com/office/drawing/2014/main" id="{00000000-0008-0000-0A00-000009300000}"/>
            </a:ext>
          </a:extLst>
        </xdr:cNvPr>
        <xdr:cNvCxnSpPr>
          <a:cxnSpLocks noChangeShapeType="1"/>
        </xdr:cNvCxnSpPr>
      </xdr:nvCxnSpPr>
      <xdr:spPr bwMode="auto">
        <a:xfrm>
          <a:off x="381000" y="850900"/>
          <a:ext cx="19024600" cy="0"/>
        </a:xfrm>
        <a:prstGeom prst="line">
          <a:avLst/>
        </a:prstGeom>
        <a:noFill/>
        <a:ln w="38100">
          <a:solidFill>
            <a:srgbClr val="9BBB59"/>
          </a:solidFill>
          <a:round/>
          <a:headEnd/>
          <a:tailEnd/>
        </a:ln>
        <a:effectLst>
          <a:outerShdw blurRad="63500" dist="23000" dir="5400000" rotWithShape="0">
            <a:srgbClr val="000000">
              <a:alpha val="34999"/>
            </a:srgbClr>
          </a:outerShdw>
        </a:effectLst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63500</xdr:colOff>
      <xdr:row>0</xdr:row>
      <xdr:rowOff>12700</xdr:rowOff>
    </xdr:from>
    <xdr:to>
      <xdr:col>1</xdr:col>
      <xdr:colOff>1778000</xdr:colOff>
      <xdr:row>0</xdr:row>
      <xdr:rowOff>762000</xdr:rowOff>
    </xdr:to>
    <xdr:pic>
      <xdr:nvPicPr>
        <xdr:cNvPr id="12298" name="1 Imagen" descr="Sin título.png">
          <a:extLst>
            <a:ext uri="{FF2B5EF4-FFF2-40B4-BE49-F238E27FC236}">
              <a16:creationId xmlns:a16="http://schemas.microsoft.com/office/drawing/2014/main" id="{00000000-0008-0000-0A00-00000A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12700"/>
          <a:ext cx="17145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1143000</xdr:rowOff>
    </xdr:from>
    <xdr:to>
      <xdr:col>41</xdr:col>
      <xdr:colOff>0</xdr:colOff>
      <xdr:row>0</xdr:row>
      <xdr:rowOff>1143000</xdr:rowOff>
    </xdr:to>
    <xdr:cxnSp macro="">
      <xdr:nvCxnSpPr>
        <xdr:cNvPr id="9225" name="2 Conector recto">
          <a:extLst>
            <a:ext uri="{FF2B5EF4-FFF2-40B4-BE49-F238E27FC236}">
              <a16:creationId xmlns:a16="http://schemas.microsoft.com/office/drawing/2014/main" id="{00000000-0008-0000-0B00-000009240000}"/>
            </a:ext>
          </a:extLst>
        </xdr:cNvPr>
        <xdr:cNvCxnSpPr>
          <a:cxnSpLocks noChangeShapeType="1"/>
        </xdr:cNvCxnSpPr>
      </xdr:nvCxnSpPr>
      <xdr:spPr bwMode="auto">
        <a:xfrm>
          <a:off x="355600" y="1143000"/>
          <a:ext cx="18986500" cy="0"/>
        </a:xfrm>
        <a:prstGeom prst="line">
          <a:avLst/>
        </a:prstGeom>
        <a:noFill/>
        <a:ln w="38100">
          <a:solidFill>
            <a:srgbClr val="9BBB59"/>
          </a:solidFill>
          <a:round/>
          <a:headEnd/>
          <a:tailEnd/>
        </a:ln>
        <a:effectLst>
          <a:outerShdw blurRad="63500" dist="23000" dir="5400000" rotWithShape="0">
            <a:srgbClr val="000000">
              <a:alpha val="34999"/>
            </a:srgbClr>
          </a:outerShdw>
        </a:effectLst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25400</xdr:colOff>
      <xdr:row>0</xdr:row>
      <xdr:rowOff>190500</xdr:rowOff>
    </xdr:from>
    <xdr:to>
      <xdr:col>1</xdr:col>
      <xdr:colOff>1739900</xdr:colOff>
      <xdr:row>0</xdr:row>
      <xdr:rowOff>939800</xdr:rowOff>
    </xdr:to>
    <xdr:pic>
      <xdr:nvPicPr>
        <xdr:cNvPr id="9226" name="1 Imagen" descr="Sin título.png">
          <a:extLst>
            <a:ext uri="{FF2B5EF4-FFF2-40B4-BE49-F238E27FC236}">
              <a16:creationId xmlns:a16="http://schemas.microsoft.com/office/drawing/2014/main" id="{00000000-0008-0000-0B00-00000A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700" y="190500"/>
          <a:ext cx="17145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1497869</xdr:rowOff>
    </xdr:from>
    <xdr:to>
      <xdr:col>41</xdr:col>
      <xdr:colOff>25400</xdr:colOff>
      <xdr:row>0</xdr:row>
      <xdr:rowOff>1524000</xdr:rowOff>
    </xdr:to>
    <xdr:cxnSp macro="">
      <xdr:nvCxnSpPr>
        <xdr:cNvPr id="2063" name="4 Conector recto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CxnSpPr>
          <a:cxnSpLocks noChangeShapeType="1"/>
        </xdr:cNvCxnSpPr>
      </xdr:nvCxnSpPr>
      <xdr:spPr bwMode="auto">
        <a:xfrm flipV="1">
          <a:off x="482600" y="1497869"/>
          <a:ext cx="19964400" cy="26131"/>
        </a:xfrm>
        <a:prstGeom prst="line">
          <a:avLst/>
        </a:prstGeom>
        <a:noFill/>
        <a:ln w="38100">
          <a:solidFill>
            <a:srgbClr val="9BBB59"/>
          </a:solidFill>
          <a:round/>
          <a:headEnd/>
          <a:tailEnd/>
        </a:ln>
        <a:effectLst>
          <a:outerShdw blurRad="63500" dist="23000" dir="5400000" rotWithShape="0">
            <a:srgbClr val="000000">
              <a:alpha val="34999"/>
            </a:srgbClr>
          </a:outerShdw>
        </a:effectLst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50800</xdr:colOff>
      <xdr:row>0</xdr:row>
      <xdr:rowOff>139700</xdr:rowOff>
    </xdr:from>
    <xdr:to>
      <xdr:col>2</xdr:col>
      <xdr:colOff>25400</xdr:colOff>
      <xdr:row>0</xdr:row>
      <xdr:rowOff>1409700</xdr:rowOff>
    </xdr:to>
    <xdr:pic>
      <xdr:nvPicPr>
        <xdr:cNvPr id="2064" name="1 Imagen" descr="Sin título.png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00" y="139700"/>
          <a:ext cx="2781300" cy="127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1383345</xdr:rowOff>
    </xdr:from>
    <xdr:to>
      <xdr:col>40</xdr:col>
      <xdr:colOff>482600</xdr:colOff>
      <xdr:row>0</xdr:row>
      <xdr:rowOff>1397001</xdr:rowOff>
    </xdr:to>
    <xdr:cxnSp macro="">
      <xdr:nvCxnSpPr>
        <xdr:cNvPr id="3085" name="2 Conector recto">
          <a:extLst>
            <a:ext uri="{FF2B5EF4-FFF2-40B4-BE49-F238E27FC236}">
              <a16:creationId xmlns:a16="http://schemas.microsoft.com/office/drawing/2014/main" id="{00000000-0008-0000-0200-00000D0C0000}"/>
            </a:ext>
          </a:extLst>
        </xdr:cNvPr>
        <xdr:cNvCxnSpPr>
          <a:cxnSpLocks noChangeShapeType="1"/>
        </xdr:cNvCxnSpPr>
      </xdr:nvCxnSpPr>
      <xdr:spPr bwMode="auto">
        <a:xfrm flipV="1">
          <a:off x="342900" y="1383345"/>
          <a:ext cx="20154900" cy="13656"/>
        </a:xfrm>
        <a:prstGeom prst="line">
          <a:avLst/>
        </a:prstGeom>
        <a:noFill/>
        <a:ln w="38100">
          <a:solidFill>
            <a:srgbClr val="9BBB59"/>
          </a:solidFill>
          <a:round/>
          <a:headEnd/>
          <a:tailEnd/>
        </a:ln>
        <a:effectLst>
          <a:outerShdw blurRad="63500" dist="23000" dir="5400000" rotWithShape="0">
            <a:srgbClr val="000000">
              <a:alpha val="34999"/>
            </a:srgbClr>
          </a:outerShdw>
        </a:effectLst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228600</xdr:colOff>
      <xdr:row>0</xdr:row>
      <xdr:rowOff>215900</xdr:rowOff>
    </xdr:from>
    <xdr:to>
      <xdr:col>2</xdr:col>
      <xdr:colOff>577</xdr:colOff>
      <xdr:row>0</xdr:row>
      <xdr:rowOff>1270000</xdr:rowOff>
    </xdr:to>
    <xdr:pic>
      <xdr:nvPicPr>
        <xdr:cNvPr id="3086" name="1 Imagen" descr="Sin título.png">
          <a:extLst>
            <a:ext uri="{FF2B5EF4-FFF2-40B4-BE49-F238E27FC236}">
              <a16:creationId xmlns:a16="http://schemas.microsoft.com/office/drawing/2014/main" id="{00000000-0008-0000-0200-00000E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15900"/>
          <a:ext cx="233680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1028700</xdr:rowOff>
    </xdr:from>
    <xdr:to>
      <xdr:col>41</xdr:col>
      <xdr:colOff>0</xdr:colOff>
      <xdr:row>0</xdr:row>
      <xdr:rowOff>1028700</xdr:rowOff>
    </xdr:to>
    <xdr:cxnSp macro="">
      <xdr:nvCxnSpPr>
        <xdr:cNvPr id="4109" name="2 Conector recto">
          <a:extLst>
            <a:ext uri="{FF2B5EF4-FFF2-40B4-BE49-F238E27FC236}">
              <a16:creationId xmlns:a16="http://schemas.microsoft.com/office/drawing/2014/main" id="{00000000-0008-0000-0300-00000D100000}"/>
            </a:ext>
          </a:extLst>
        </xdr:cNvPr>
        <xdr:cNvCxnSpPr>
          <a:cxnSpLocks noChangeShapeType="1"/>
        </xdr:cNvCxnSpPr>
      </xdr:nvCxnSpPr>
      <xdr:spPr bwMode="auto">
        <a:xfrm>
          <a:off x="431800" y="1028700"/>
          <a:ext cx="17576800" cy="0"/>
        </a:xfrm>
        <a:prstGeom prst="line">
          <a:avLst/>
        </a:prstGeom>
        <a:noFill/>
        <a:ln w="38100">
          <a:solidFill>
            <a:srgbClr val="9BBB59"/>
          </a:solidFill>
          <a:round/>
          <a:headEnd/>
          <a:tailEnd/>
        </a:ln>
        <a:effectLst>
          <a:outerShdw blurRad="63500" dist="23000" dir="5400000" rotWithShape="0">
            <a:srgbClr val="000000">
              <a:alpha val="34999"/>
            </a:srgbClr>
          </a:outerShdw>
        </a:effectLst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114300</xdr:colOff>
      <xdr:row>0</xdr:row>
      <xdr:rowOff>203200</xdr:rowOff>
    </xdr:from>
    <xdr:to>
      <xdr:col>1</xdr:col>
      <xdr:colOff>1841500</xdr:colOff>
      <xdr:row>0</xdr:row>
      <xdr:rowOff>952500</xdr:rowOff>
    </xdr:to>
    <xdr:pic>
      <xdr:nvPicPr>
        <xdr:cNvPr id="4110" name="1 Imagen" descr="Sin título.png">
          <a:extLst>
            <a:ext uri="{FF2B5EF4-FFF2-40B4-BE49-F238E27FC236}">
              <a16:creationId xmlns:a16="http://schemas.microsoft.com/office/drawing/2014/main" id="{00000000-0008-0000-0300-00000E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0" y="203200"/>
          <a:ext cx="17272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889000</xdr:rowOff>
    </xdr:from>
    <xdr:to>
      <xdr:col>41</xdr:col>
      <xdr:colOff>25400</xdr:colOff>
      <xdr:row>0</xdr:row>
      <xdr:rowOff>889000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BED1B187-2E6F-0740-B6B8-69599C998EA7}"/>
            </a:ext>
          </a:extLst>
        </xdr:cNvPr>
        <xdr:cNvCxnSpPr>
          <a:cxnSpLocks noChangeShapeType="1"/>
        </xdr:cNvCxnSpPr>
      </xdr:nvCxnSpPr>
      <xdr:spPr bwMode="auto">
        <a:xfrm>
          <a:off x="355600" y="889000"/>
          <a:ext cx="18732500" cy="0"/>
        </a:xfrm>
        <a:prstGeom prst="line">
          <a:avLst/>
        </a:prstGeom>
        <a:noFill/>
        <a:ln w="38100">
          <a:solidFill>
            <a:srgbClr val="9BBB59"/>
          </a:solidFill>
          <a:round/>
          <a:headEnd/>
          <a:tailEnd/>
        </a:ln>
        <a:effectLst>
          <a:outerShdw blurRad="63500" dist="23000" dir="5400000" rotWithShape="0">
            <a:srgbClr val="00000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 editAs="oneCell">
    <xdr:from>
      <xdr:col>1</xdr:col>
      <xdr:colOff>114300</xdr:colOff>
      <xdr:row>0</xdr:row>
      <xdr:rowOff>76200</xdr:rowOff>
    </xdr:from>
    <xdr:to>
      <xdr:col>1</xdr:col>
      <xdr:colOff>1841500</xdr:colOff>
      <xdr:row>0</xdr:row>
      <xdr:rowOff>838200</xdr:rowOff>
    </xdr:to>
    <xdr:pic>
      <xdr:nvPicPr>
        <xdr:cNvPr id="3" name="1 Imagen" descr="Sin título.png">
          <a:extLst>
            <a:ext uri="{FF2B5EF4-FFF2-40B4-BE49-F238E27FC236}">
              <a16:creationId xmlns:a16="http://schemas.microsoft.com/office/drawing/2014/main" id="{D44C4568-83B9-4D4B-921B-183551205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6200"/>
          <a:ext cx="17272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876300</xdr:rowOff>
    </xdr:from>
    <xdr:to>
      <xdr:col>40</xdr:col>
      <xdr:colOff>838200</xdr:colOff>
      <xdr:row>0</xdr:row>
      <xdr:rowOff>901700</xdr:rowOff>
    </xdr:to>
    <xdr:cxnSp macro="">
      <xdr:nvCxnSpPr>
        <xdr:cNvPr id="6156" name="2 Conector recto">
          <a:extLst>
            <a:ext uri="{FF2B5EF4-FFF2-40B4-BE49-F238E27FC236}">
              <a16:creationId xmlns:a16="http://schemas.microsoft.com/office/drawing/2014/main" id="{00000000-0008-0000-0500-00000C180000}"/>
            </a:ext>
          </a:extLst>
        </xdr:cNvPr>
        <xdr:cNvCxnSpPr>
          <a:cxnSpLocks noChangeShapeType="1"/>
        </xdr:cNvCxnSpPr>
      </xdr:nvCxnSpPr>
      <xdr:spPr bwMode="auto">
        <a:xfrm flipV="1">
          <a:off x="342900" y="876300"/>
          <a:ext cx="19507200" cy="25400"/>
        </a:xfrm>
        <a:prstGeom prst="line">
          <a:avLst/>
        </a:prstGeom>
        <a:noFill/>
        <a:ln w="38100">
          <a:solidFill>
            <a:srgbClr val="9BBB59"/>
          </a:solidFill>
          <a:round/>
          <a:headEnd/>
          <a:tailEnd/>
        </a:ln>
        <a:effectLst>
          <a:outerShdw blurRad="63500" dist="23000" dir="5400000" rotWithShape="0">
            <a:srgbClr val="000000">
              <a:alpha val="34999"/>
            </a:srgbClr>
          </a:outerShdw>
        </a:effectLst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101600</xdr:colOff>
      <xdr:row>0</xdr:row>
      <xdr:rowOff>76200</xdr:rowOff>
    </xdr:from>
    <xdr:to>
      <xdr:col>1</xdr:col>
      <xdr:colOff>1828800</xdr:colOff>
      <xdr:row>0</xdr:row>
      <xdr:rowOff>825500</xdr:rowOff>
    </xdr:to>
    <xdr:pic>
      <xdr:nvPicPr>
        <xdr:cNvPr id="6157" name="1 Imagen" descr="Sin título.png">
          <a:extLst>
            <a:ext uri="{FF2B5EF4-FFF2-40B4-BE49-F238E27FC236}">
              <a16:creationId xmlns:a16="http://schemas.microsoft.com/office/drawing/2014/main" id="{00000000-0008-0000-0500-00000D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76200"/>
          <a:ext cx="17272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0</xdr:row>
      <xdr:rowOff>901700</xdr:rowOff>
    </xdr:from>
    <xdr:to>
      <xdr:col>41</xdr:col>
      <xdr:colOff>25400</xdr:colOff>
      <xdr:row>0</xdr:row>
      <xdr:rowOff>901700</xdr:rowOff>
    </xdr:to>
    <xdr:cxnSp macro="">
      <xdr:nvCxnSpPr>
        <xdr:cNvPr id="8203" name="2 Conector recto">
          <a:extLst>
            <a:ext uri="{FF2B5EF4-FFF2-40B4-BE49-F238E27FC236}">
              <a16:creationId xmlns:a16="http://schemas.microsoft.com/office/drawing/2014/main" id="{00000000-0008-0000-0600-00000B200000}"/>
            </a:ext>
          </a:extLst>
        </xdr:cNvPr>
        <xdr:cNvCxnSpPr>
          <a:cxnSpLocks noChangeShapeType="1"/>
        </xdr:cNvCxnSpPr>
      </xdr:nvCxnSpPr>
      <xdr:spPr bwMode="auto">
        <a:xfrm>
          <a:off x="673100" y="901700"/>
          <a:ext cx="19342100" cy="0"/>
        </a:xfrm>
        <a:prstGeom prst="line">
          <a:avLst/>
        </a:prstGeom>
        <a:noFill/>
        <a:ln w="38100">
          <a:solidFill>
            <a:srgbClr val="9BBB59"/>
          </a:solidFill>
          <a:round/>
          <a:headEnd/>
          <a:tailEnd/>
        </a:ln>
        <a:effectLst>
          <a:outerShdw blurRad="63500" dist="23000" dir="5400000" rotWithShape="0">
            <a:srgbClr val="000000">
              <a:alpha val="34999"/>
            </a:srgbClr>
          </a:outerShdw>
        </a:effectLst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50800</xdr:colOff>
      <xdr:row>0</xdr:row>
      <xdr:rowOff>50800</xdr:rowOff>
    </xdr:from>
    <xdr:to>
      <xdr:col>1</xdr:col>
      <xdr:colOff>1778000</xdr:colOff>
      <xdr:row>0</xdr:row>
      <xdr:rowOff>800100</xdr:rowOff>
    </xdr:to>
    <xdr:pic>
      <xdr:nvPicPr>
        <xdr:cNvPr id="8204" name="1 Imagen" descr="Sin título.png">
          <a:extLst>
            <a:ext uri="{FF2B5EF4-FFF2-40B4-BE49-F238E27FC236}">
              <a16:creationId xmlns:a16="http://schemas.microsoft.com/office/drawing/2014/main" id="{00000000-0008-0000-0600-00000C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50800"/>
          <a:ext cx="17272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836957</xdr:rowOff>
    </xdr:from>
    <xdr:to>
      <xdr:col>40</xdr:col>
      <xdr:colOff>482600</xdr:colOff>
      <xdr:row>0</xdr:row>
      <xdr:rowOff>850900</xdr:rowOff>
    </xdr:to>
    <xdr:cxnSp macro="">
      <xdr:nvCxnSpPr>
        <xdr:cNvPr id="7179" name="2 Conector recto">
          <a:extLst>
            <a:ext uri="{FF2B5EF4-FFF2-40B4-BE49-F238E27FC236}">
              <a16:creationId xmlns:a16="http://schemas.microsoft.com/office/drawing/2014/main" id="{00000000-0008-0000-0700-00000B1C0000}"/>
            </a:ext>
          </a:extLst>
        </xdr:cNvPr>
        <xdr:cNvCxnSpPr>
          <a:cxnSpLocks noChangeShapeType="1"/>
        </xdr:cNvCxnSpPr>
      </xdr:nvCxnSpPr>
      <xdr:spPr bwMode="auto">
        <a:xfrm flipV="1">
          <a:off x="749300" y="836957"/>
          <a:ext cx="18935700" cy="13943"/>
        </a:xfrm>
        <a:prstGeom prst="line">
          <a:avLst/>
        </a:prstGeom>
        <a:noFill/>
        <a:ln w="38100">
          <a:solidFill>
            <a:srgbClr val="9BBB59"/>
          </a:solidFill>
          <a:round/>
          <a:headEnd/>
          <a:tailEnd/>
        </a:ln>
        <a:effectLst>
          <a:outerShdw blurRad="63500" dist="23000" dir="5400000" rotWithShape="0">
            <a:srgbClr val="000000">
              <a:alpha val="34999"/>
            </a:srgbClr>
          </a:outerShdw>
        </a:effectLst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152400</xdr:colOff>
      <xdr:row>0</xdr:row>
      <xdr:rowOff>0</xdr:rowOff>
    </xdr:from>
    <xdr:to>
      <xdr:col>1</xdr:col>
      <xdr:colOff>1879600</xdr:colOff>
      <xdr:row>0</xdr:row>
      <xdr:rowOff>749300</xdr:rowOff>
    </xdr:to>
    <xdr:pic>
      <xdr:nvPicPr>
        <xdr:cNvPr id="7180" name="1 Imagen" descr="Sin título.png">
          <a:extLst>
            <a:ext uri="{FF2B5EF4-FFF2-40B4-BE49-F238E27FC236}">
              <a16:creationId xmlns:a16="http://schemas.microsoft.com/office/drawing/2014/main" id="{00000000-0008-0000-0700-00000C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300" y="0"/>
          <a:ext cx="17272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203200</xdr:colOff>
      <xdr:row>0</xdr:row>
      <xdr:rowOff>850900</xdr:rowOff>
    </xdr:from>
    <xdr:to>
      <xdr:col>40</xdr:col>
      <xdr:colOff>838200</xdr:colOff>
      <xdr:row>0</xdr:row>
      <xdr:rowOff>850900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4595F6AB-9071-6A40-8D03-F986407F63EC}"/>
            </a:ext>
          </a:extLst>
        </xdr:cNvPr>
        <xdr:cNvCxnSpPr>
          <a:cxnSpLocks noChangeShapeType="1"/>
        </xdr:cNvCxnSpPr>
      </xdr:nvCxnSpPr>
      <xdr:spPr bwMode="auto">
        <a:xfrm>
          <a:off x="546100" y="850900"/>
          <a:ext cx="18300700" cy="0"/>
        </a:xfrm>
        <a:prstGeom prst="line">
          <a:avLst/>
        </a:prstGeom>
        <a:noFill/>
        <a:ln w="38100">
          <a:solidFill>
            <a:srgbClr val="9BBB59"/>
          </a:solidFill>
          <a:round/>
          <a:headEnd/>
          <a:tailEnd/>
        </a:ln>
        <a:effectLst>
          <a:outerShdw blurRad="63500" dist="23000" dir="5400000" rotWithShape="0">
            <a:srgbClr val="00000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 editAs="oneCell">
    <xdr:from>
      <xdr:col>1</xdr:col>
      <xdr:colOff>88900</xdr:colOff>
      <xdr:row>0</xdr:row>
      <xdr:rowOff>0</xdr:rowOff>
    </xdr:from>
    <xdr:to>
      <xdr:col>1</xdr:col>
      <xdr:colOff>1816100</xdr:colOff>
      <xdr:row>0</xdr:row>
      <xdr:rowOff>749300</xdr:rowOff>
    </xdr:to>
    <xdr:pic>
      <xdr:nvPicPr>
        <xdr:cNvPr id="3" name="1 Imagen" descr="Sin título.png">
          <a:extLst>
            <a:ext uri="{FF2B5EF4-FFF2-40B4-BE49-F238E27FC236}">
              <a16:creationId xmlns:a16="http://schemas.microsoft.com/office/drawing/2014/main" id="{B0D14B15-BCCF-AB47-9E0B-52F57F1B4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0"/>
          <a:ext cx="17272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P135"/>
  <sheetViews>
    <sheetView showGridLines="0" zoomScale="80" zoomScaleNormal="80" zoomScalePageLayoutView="125" workbookViewId="0">
      <pane xSplit="3" ySplit="5" topLeftCell="F6" activePane="bottomRight" state="frozen"/>
      <selection pane="topRight" activeCell="D1" sqref="D1"/>
      <selection pane="bottomLeft" activeCell="A6" sqref="A6"/>
      <selection pane="bottomRight" activeCell="B2" sqref="B2:AP2"/>
    </sheetView>
  </sheetViews>
  <sheetFormatPr defaultColWidth="11.42578125" defaultRowHeight="12.75" x14ac:dyDescent="0.2"/>
  <cols>
    <col min="1" max="1" width="4.42578125" style="1" customWidth="1"/>
    <col min="2" max="2" width="14" style="1" customWidth="1"/>
    <col min="3" max="3" width="63.5703125" style="2" customWidth="1"/>
    <col min="4" max="32" width="5.7109375" style="3" customWidth="1"/>
    <col min="33" max="41" width="5.7109375" style="1" customWidth="1"/>
    <col min="42" max="42" width="5.28515625" style="1" customWidth="1"/>
    <col min="43" max="16384" width="11.42578125" style="1"/>
  </cols>
  <sheetData>
    <row r="1" spans="2:42" ht="98.1" customHeight="1" thickBot="1" x14ac:dyDescent="0.25"/>
    <row r="2" spans="2:42" ht="27" customHeight="1" thickBot="1" x14ac:dyDescent="0.25">
      <c r="B2" s="167" t="s">
        <v>35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9"/>
    </row>
    <row r="3" spans="2:42" ht="7.35" customHeight="1" thickBot="1" x14ac:dyDescent="0.25"/>
    <row r="4" spans="2:42" ht="28.5" customHeight="1" thickBot="1" x14ac:dyDescent="0.25">
      <c r="B4" s="4" t="s">
        <v>22</v>
      </c>
      <c r="C4" s="5" t="s">
        <v>0</v>
      </c>
      <c r="D4" s="6">
        <v>1980</v>
      </c>
      <c r="E4" s="7">
        <v>1985</v>
      </c>
      <c r="F4" s="7">
        <v>1986</v>
      </c>
      <c r="G4" s="7">
        <v>1987</v>
      </c>
      <c r="H4" s="7">
        <v>1988</v>
      </c>
      <c r="I4" s="7">
        <v>1989</v>
      </c>
      <c r="J4" s="7">
        <v>1990</v>
      </c>
      <c r="K4" s="7">
        <v>1991</v>
      </c>
      <c r="L4" s="7">
        <v>1992</v>
      </c>
      <c r="M4" s="7">
        <v>1993</v>
      </c>
      <c r="N4" s="7">
        <v>1994</v>
      </c>
      <c r="O4" s="7">
        <v>1995</v>
      </c>
      <c r="P4" s="7">
        <v>1996</v>
      </c>
      <c r="Q4" s="7">
        <v>1997</v>
      </c>
      <c r="R4" s="7">
        <v>1998</v>
      </c>
      <c r="S4" s="7">
        <v>1999</v>
      </c>
      <c r="T4" s="7">
        <v>2000</v>
      </c>
      <c r="U4" s="7">
        <v>2001</v>
      </c>
      <c r="V4" s="7">
        <v>2002</v>
      </c>
      <c r="W4" s="7">
        <v>2003</v>
      </c>
      <c r="X4" s="7">
        <v>2004</v>
      </c>
      <c r="Y4" s="7">
        <v>2005</v>
      </c>
      <c r="Z4" s="7">
        <v>2006</v>
      </c>
      <c r="AA4" s="7">
        <v>2007</v>
      </c>
      <c r="AB4" s="7">
        <v>2008</v>
      </c>
      <c r="AC4" s="7">
        <v>2009</v>
      </c>
      <c r="AD4" s="7">
        <v>2010</v>
      </c>
      <c r="AE4" s="7">
        <v>2011</v>
      </c>
      <c r="AF4" s="7">
        <v>2012</v>
      </c>
      <c r="AG4" s="7">
        <v>2013</v>
      </c>
      <c r="AH4" s="7">
        <v>2014</v>
      </c>
      <c r="AI4" s="7">
        <v>2015</v>
      </c>
      <c r="AJ4" s="7">
        <v>2016</v>
      </c>
      <c r="AK4" s="7">
        <v>2017</v>
      </c>
      <c r="AL4" s="163">
        <v>2018</v>
      </c>
      <c r="AM4" s="163">
        <v>2019</v>
      </c>
      <c r="AN4" s="163">
        <v>2020</v>
      </c>
      <c r="AO4" s="163">
        <v>2021</v>
      </c>
      <c r="AP4" s="8">
        <v>2022</v>
      </c>
    </row>
    <row r="5" spans="2:42" ht="4.3499999999999996" customHeight="1" thickBo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2:42" ht="15" customHeight="1" x14ac:dyDescent="0.2">
      <c r="B6" s="164" t="s">
        <v>1</v>
      </c>
      <c r="C6" s="12" t="s">
        <v>2</v>
      </c>
      <c r="D6" s="15">
        <v>39.299999999999997</v>
      </c>
      <c r="E6" s="16">
        <v>38.799999999999997</v>
      </c>
      <c r="F6" s="16">
        <v>40</v>
      </c>
      <c r="G6" s="16">
        <v>40</v>
      </c>
      <c r="H6" s="16">
        <v>40.5</v>
      </c>
      <c r="I6" s="16">
        <v>40.799999999999997</v>
      </c>
      <c r="J6" s="16">
        <v>40.299999999999997</v>
      </c>
      <c r="K6" s="16">
        <v>40.799999999999997</v>
      </c>
      <c r="L6" s="16">
        <v>41.7</v>
      </c>
      <c r="M6" s="16">
        <v>43.3</v>
      </c>
      <c r="N6" s="16">
        <v>43.1</v>
      </c>
      <c r="O6" s="16">
        <v>44.2</v>
      </c>
      <c r="P6" s="16">
        <v>44.9</v>
      </c>
      <c r="Q6" s="16">
        <v>45.1</v>
      </c>
      <c r="R6" s="16">
        <v>45.4</v>
      </c>
      <c r="S6" s="16">
        <v>46</v>
      </c>
      <c r="T6" s="16">
        <v>45.1</v>
      </c>
      <c r="U6" s="16">
        <v>44.4</v>
      </c>
      <c r="V6" s="16">
        <v>45.7</v>
      </c>
      <c r="W6" s="16">
        <v>47.5</v>
      </c>
      <c r="X6" s="16">
        <v>48.3</v>
      </c>
      <c r="Y6" s="16">
        <v>48.3</v>
      </c>
      <c r="Z6" s="16">
        <v>48.3</v>
      </c>
      <c r="AA6" s="16">
        <v>47.5</v>
      </c>
      <c r="AB6" s="16">
        <v>48.1</v>
      </c>
      <c r="AC6" s="16">
        <v>47.8</v>
      </c>
      <c r="AD6" s="16">
        <v>48.2</v>
      </c>
      <c r="AE6" s="16">
        <v>49</v>
      </c>
      <c r="AF6" s="16">
        <v>48.9</v>
      </c>
      <c r="AG6" s="16">
        <v>47.3</v>
      </c>
      <c r="AH6" s="16">
        <v>46.5</v>
      </c>
      <c r="AI6" s="16">
        <v>45.7</v>
      </c>
      <c r="AJ6" s="16">
        <v>47</v>
      </c>
      <c r="AK6" s="16">
        <v>47.9</v>
      </c>
      <c r="AL6" s="49">
        <v>47.7</v>
      </c>
      <c r="AM6" s="49">
        <v>48.8</v>
      </c>
      <c r="AN6" s="49" t="s">
        <v>164</v>
      </c>
      <c r="AO6" s="49" t="s">
        <v>173</v>
      </c>
      <c r="AP6" s="17">
        <v>48.5</v>
      </c>
    </row>
    <row r="7" spans="2:42" ht="15" customHeight="1" x14ac:dyDescent="0.2">
      <c r="B7" s="165"/>
      <c r="C7" s="13" t="s">
        <v>3</v>
      </c>
      <c r="D7" s="18">
        <v>39.1</v>
      </c>
      <c r="E7" s="19">
        <v>38.4</v>
      </c>
      <c r="F7" s="19">
        <v>36.9</v>
      </c>
      <c r="G7" s="19">
        <v>38.200000000000003</v>
      </c>
      <c r="H7" s="19">
        <v>37.9</v>
      </c>
      <c r="I7" s="19">
        <v>38.200000000000003</v>
      </c>
      <c r="J7" s="19">
        <v>37.9</v>
      </c>
      <c r="K7" s="19">
        <v>38.6</v>
      </c>
      <c r="L7" s="19">
        <v>38.9</v>
      </c>
      <c r="M7" s="19">
        <v>39.1</v>
      </c>
      <c r="N7" s="19">
        <v>37.4</v>
      </c>
      <c r="O7" s="19">
        <v>36.5</v>
      </c>
      <c r="P7" s="19">
        <v>36.5</v>
      </c>
      <c r="Q7" s="19">
        <v>38.700000000000003</v>
      </c>
      <c r="R7" s="19">
        <v>39.4</v>
      </c>
      <c r="S7" s="19">
        <v>39.4</v>
      </c>
      <c r="T7" s="19">
        <v>38.5</v>
      </c>
      <c r="U7" s="19">
        <v>35.9</v>
      </c>
      <c r="V7" s="19">
        <v>37.1</v>
      </c>
      <c r="W7" s="19">
        <v>40.1</v>
      </c>
      <c r="X7" s="19">
        <v>42</v>
      </c>
      <c r="Y7" s="19">
        <v>42.9</v>
      </c>
      <c r="Z7" s="19">
        <v>43.6</v>
      </c>
      <c r="AA7" s="19">
        <v>43.8</v>
      </c>
      <c r="AB7" s="19">
        <v>43.8</v>
      </c>
      <c r="AC7" s="19">
        <v>43.8</v>
      </c>
      <c r="AD7" s="19">
        <v>44.5</v>
      </c>
      <c r="AE7" s="19">
        <v>44.6</v>
      </c>
      <c r="AF7" s="19">
        <v>45.1</v>
      </c>
      <c r="AG7" s="19">
        <v>44.3</v>
      </c>
      <c r="AH7" s="19">
        <v>43.2</v>
      </c>
      <c r="AI7" s="19">
        <v>42.4</v>
      </c>
      <c r="AJ7" s="19">
        <v>43</v>
      </c>
      <c r="AK7" s="19">
        <v>43.8</v>
      </c>
      <c r="AL7" s="32">
        <v>42.7</v>
      </c>
      <c r="AM7" s="32">
        <v>43.9</v>
      </c>
      <c r="AN7" s="32" t="s">
        <v>165</v>
      </c>
      <c r="AO7" s="32" t="s">
        <v>175</v>
      </c>
      <c r="AP7" s="20">
        <v>45.2</v>
      </c>
    </row>
    <row r="8" spans="2:42" ht="15" customHeight="1" x14ac:dyDescent="0.2">
      <c r="B8" s="165"/>
      <c r="C8" s="10" t="s">
        <v>49</v>
      </c>
      <c r="D8" s="18">
        <v>2.6507684864271086</v>
      </c>
      <c r="E8" s="19">
        <v>5.2023180266724163</v>
      </c>
      <c r="F8" s="19">
        <v>5.2079454675862316</v>
      </c>
      <c r="G8" s="19">
        <v>6.0036565612286905</v>
      </c>
      <c r="H8" s="19">
        <v>6.1357282690865862</v>
      </c>
      <c r="I8" s="19">
        <v>7.0336299730016583</v>
      </c>
      <c r="J8" s="19">
        <v>5.9957722147367951</v>
      </c>
      <c r="K8" s="19">
        <v>5.2811719561908461</v>
      </c>
      <c r="L8" s="19">
        <v>6.6704117332813713</v>
      </c>
      <c r="M8" s="19">
        <v>9.6400743552162957</v>
      </c>
      <c r="N8" s="19">
        <v>13.117819039543853</v>
      </c>
      <c r="O8" s="19">
        <v>17.340176992831331</v>
      </c>
      <c r="P8" s="19">
        <v>18.829719335475222</v>
      </c>
      <c r="Q8" s="19">
        <v>14.308910233606071</v>
      </c>
      <c r="R8" s="19">
        <v>13.385918134201669</v>
      </c>
      <c r="S8" s="19">
        <v>14.694681848527635</v>
      </c>
      <c r="T8" s="19">
        <v>14.94447207799379</v>
      </c>
      <c r="U8" s="19">
        <v>19.255079745458939</v>
      </c>
      <c r="V8" s="19">
        <v>18.937450414272284</v>
      </c>
      <c r="W8" s="19">
        <v>15.389049491395118</v>
      </c>
      <c r="X8" s="19">
        <v>12.8422786821139</v>
      </c>
      <c r="Y8" s="19">
        <v>10.716273658380297</v>
      </c>
      <c r="Z8" s="19">
        <v>9.5228953949795105</v>
      </c>
      <c r="AA8" s="19">
        <v>7.6461226482591904</v>
      </c>
      <c r="AB8" s="19">
        <v>7.5427786941905426</v>
      </c>
      <c r="AC8" s="19">
        <v>8.9762590020928403</v>
      </c>
      <c r="AD8" s="19">
        <v>8.0314465836653124</v>
      </c>
      <c r="AE8" s="19">
        <v>7.6886090921278658</v>
      </c>
      <c r="AF8" s="19">
        <v>7.7</v>
      </c>
      <c r="AG8" s="19">
        <v>6.5</v>
      </c>
      <c r="AH8" s="19">
        <v>7.2</v>
      </c>
      <c r="AI8" s="32">
        <v>7.2</v>
      </c>
      <c r="AJ8" s="32">
        <v>8.5</v>
      </c>
      <c r="AK8" s="32">
        <v>8.4</v>
      </c>
      <c r="AL8" s="32">
        <v>10.5</v>
      </c>
      <c r="AM8" s="32">
        <v>10</v>
      </c>
      <c r="AN8" s="32" t="s">
        <v>166</v>
      </c>
      <c r="AO8" s="32" t="s">
        <v>177</v>
      </c>
      <c r="AP8" s="20">
        <v>7</v>
      </c>
    </row>
    <row r="9" spans="2:42" ht="15" customHeight="1" x14ac:dyDescent="0.2">
      <c r="B9" s="165"/>
      <c r="C9" s="13" t="s">
        <v>4</v>
      </c>
      <c r="D9" s="18">
        <v>83.355193658851306</v>
      </c>
      <c r="E9" s="19">
        <v>80.99709420454478</v>
      </c>
      <c r="F9" s="19">
        <v>80.201014473937519</v>
      </c>
      <c r="G9" s="19">
        <v>77.92409465883668</v>
      </c>
      <c r="H9" s="19">
        <v>73.638395482884363</v>
      </c>
      <c r="I9" s="19">
        <v>76.096810002775214</v>
      </c>
      <c r="J9" s="19">
        <v>75.971778922382654</v>
      </c>
      <c r="K9" s="19">
        <v>71.776148661161983</v>
      </c>
      <c r="L9" s="19">
        <v>73.042310107226555</v>
      </c>
      <c r="M9" s="19">
        <v>71.475241501662168</v>
      </c>
      <c r="N9" s="19">
        <v>75.282491934930334</v>
      </c>
      <c r="O9" s="19">
        <v>71.081106996781315</v>
      </c>
      <c r="P9" s="19">
        <v>68.223783586171322</v>
      </c>
      <c r="Q9" s="19">
        <v>69.533818856258009</v>
      </c>
      <c r="R9" s="19">
        <v>67.97923842133774</v>
      </c>
      <c r="S9" s="19">
        <v>67.594405932343577</v>
      </c>
      <c r="T9" s="19">
        <v>67.827372719405318</v>
      </c>
      <c r="U9" s="19">
        <v>68.134723552656752</v>
      </c>
      <c r="V9" s="19">
        <v>66.926801868591539</v>
      </c>
      <c r="W9" s="19">
        <v>65.696314364184602</v>
      </c>
      <c r="X9" s="19">
        <v>65.200233490989646</v>
      </c>
      <c r="Y9" s="19">
        <v>67.989335580785763</v>
      </c>
      <c r="Z9" s="19">
        <v>67.720079467823908</v>
      </c>
      <c r="AA9" s="19">
        <v>72.401282867207158</v>
      </c>
      <c r="AB9" s="19">
        <v>72.123648409357472</v>
      </c>
      <c r="AC9" s="19">
        <v>71.715057141453755</v>
      </c>
      <c r="AD9" s="19">
        <v>75.739425034116749</v>
      </c>
      <c r="AE9" s="19">
        <v>75.740000000000009</v>
      </c>
      <c r="AF9" s="19">
        <v>75.28</v>
      </c>
      <c r="AG9" s="19">
        <v>76.569999999999993</v>
      </c>
      <c r="AH9" s="19">
        <v>74.599999999999994</v>
      </c>
      <c r="AI9" s="32">
        <v>75.599999999999994</v>
      </c>
      <c r="AJ9" s="32">
        <v>75.900000000000006</v>
      </c>
      <c r="AK9" s="32">
        <v>75.5</v>
      </c>
      <c r="AL9" s="32" t="s">
        <v>56</v>
      </c>
      <c r="AM9" s="32">
        <v>74.900000000000006</v>
      </c>
      <c r="AN9" s="32" t="s">
        <v>167</v>
      </c>
      <c r="AO9" s="32" t="s">
        <v>178</v>
      </c>
      <c r="AP9" s="20">
        <v>77.5</v>
      </c>
    </row>
    <row r="10" spans="2:42" ht="15" customHeight="1" x14ac:dyDescent="0.2">
      <c r="B10" s="165"/>
      <c r="C10" s="13" t="s">
        <v>24</v>
      </c>
      <c r="D10" s="18">
        <v>15.372366840425755</v>
      </c>
      <c r="E10" s="19">
        <v>14.908917783851166</v>
      </c>
      <c r="F10" s="19">
        <v>18.133566392972092</v>
      </c>
      <c r="G10" s="19">
        <v>19.761213171109542</v>
      </c>
      <c r="H10" s="19">
        <v>17.654146399523007</v>
      </c>
      <c r="I10" s="19">
        <v>19.585346624347942</v>
      </c>
      <c r="J10" s="19">
        <v>17.675544794188863</v>
      </c>
      <c r="K10" s="19">
        <v>16.735472377133949</v>
      </c>
      <c r="L10" s="19">
        <v>18.975827538443284</v>
      </c>
      <c r="M10" s="19">
        <v>19.663660269021587</v>
      </c>
      <c r="N10" s="19">
        <v>19.315636956251922</v>
      </c>
      <c r="O10" s="19">
        <v>22.610356831498866</v>
      </c>
      <c r="P10" s="19">
        <v>22.619442731872084</v>
      </c>
      <c r="Q10" s="19">
        <v>20.871883047430686</v>
      </c>
      <c r="R10" s="19">
        <v>23.10921934381776</v>
      </c>
      <c r="S10" s="19">
        <v>24.276891982414487</v>
      </c>
      <c r="T10" s="19">
        <v>23.625959408090051</v>
      </c>
      <c r="U10" s="19">
        <v>27.201325274348463</v>
      </c>
      <c r="V10" s="19">
        <v>28.300423875599723</v>
      </c>
      <c r="W10" s="19">
        <v>28.127783645008691</v>
      </c>
      <c r="X10" s="19">
        <v>26.124227176255381</v>
      </c>
      <c r="Y10" s="19">
        <v>26.538077957078908</v>
      </c>
      <c r="Z10" s="19">
        <v>27.089349505235973</v>
      </c>
      <c r="AA10" s="19">
        <v>24.903309268305897</v>
      </c>
      <c r="AB10" s="19">
        <v>28.386781554777009</v>
      </c>
      <c r="AC10" s="19">
        <v>26.585216357339352</v>
      </c>
      <c r="AD10" s="19">
        <v>25.247637981969049</v>
      </c>
      <c r="AE10" s="19">
        <v>26.169866562910421</v>
      </c>
      <c r="AF10" s="19">
        <v>26.239928041887612</v>
      </c>
      <c r="AG10" s="19">
        <v>25.884960787673322</v>
      </c>
      <c r="AH10" s="19">
        <v>26.1</v>
      </c>
      <c r="AI10" s="32">
        <v>26</v>
      </c>
      <c r="AJ10" s="32">
        <v>27.6</v>
      </c>
      <c r="AK10" s="32">
        <v>28.2</v>
      </c>
      <c r="AL10" s="32" t="s">
        <v>57</v>
      </c>
      <c r="AM10" s="32">
        <v>28.7</v>
      </c>
      <c r="AN10" s="32" t="s">
        <v>168</v>
      </c>
      <c r="AO10" s="32" t="s">
        <v>179</v>
      </c>
      <c r="AP10" s="20">
        <v>27.9</v>
      </c>
    </row>
    <row r="11" spans="2:42" ht="15" customHeight="1" x14ac:dyDescent="0.2">
      <c r="B11" s="165"/>
      <c r="C11" s="13" t="s">
        <v>23</v>
      </c>
      <c r="D11" s="18">
        <v>37.668810837151717</v>
      </c>
      <c r="E11" s="19">
        <v>40.508668939860648</v>
      </c>
      <c r="F11" s="19">
        <v>41.257656998849853</v>
      </c>
      <c r="G11" s="19">
        <v>41.77342879067497</v>
      </c>
      <c r="H11" s="19">
        <v>48.710592592277997</v>
      </c>
      <c r="I11" s="19">
        <v>45.167262931341668</v>
      </c>
      <c r="J11" s="19">
        <v>44.395305340007887</v>
      </c>
      <c r="K11" s="19">
        <v>45.715594335219748</v>
      </c>
      <c r="L11" s="19">
        <v>45.025896659587488</v>
      </c>
      <c r="M11" s="19">
        <v>46.211203916635071</v>
      </c>
      <c r="N11" s="19">
        <v>43.204976165562144</v>
      </c>
      <c r="O11" s="19">
        <v>45.346026119929931</v>
      </c>
      <c r="P11" s="19">
        <v>46.241755746602955</v>
      </c>
      <c r="Q11" s="19">
        <v>45.405468358376567</v>
      </c>
      <c r="R11" s="19">
        <v>46.3256506544042</v>
      </c>
      <c r="S11" s="19">
        <v>47.553583342384137</v>
      </c>
      <c r="T11" s="19">
        <v>47.809897181432895</v>
      </c>
      <c r="U11" s="19">
        <v>47.950860283509328</v>
      </c>
      <c r="V11" s="19">
        <v>51.597807048578147</v>
      </c>
      <c r="W11" s="19">
        <v>53.063611238624375</v>
      </c>
      <c r="X11" s="19">
        <v>51.804943406483993</v>
      </c>
      <c r="Y11" s="19">
        <v>48.597964443915274</v>
      </c>
      <c r="Z11" s="19">
        <v>48.85682495758801</v>
      </c>
      <c r="AA11" s="19">
        <v>43.297345447685807</v>
      </c>
      <c r="AB11" s="19">
        <v>42.324934820547526</v>
      </c>
      <c r="AC11" s="19">
        <v>43.644289556291561</v>
      </c>
      <c r="AD11" s="19">
        <v>39.475387208387417</v>
      </c>
      <c r="AE11" s="19">
        <v>40.31</v>
      </c>
      <c r="AF11" s="19">
        <v>40.85</v>
      </c>
      <c r="AG11" s="19">
        <v>41.09</v>
      </c>
      <c r="AH11" s="19">
        <v>41.51</v>
      </c>
      <c r="AI11" s="32">
        <v>41.8</v>
      </c>
      <c r="AJ11" s="32">
        <v>41.5</v>
      </c>
      <c r="AK11" s="32">
        <v>41.9</v>
      </c>
      <c r="AL11" s="32" t="s">
        <v>58</v>
      </c>
      <c r="AM11" s="32">
        <v>43</v>
      </c>
      <c r="AN11" s="32" t="s">
        <v>169</v>
      </c>
      <c r="AO11" s="32" t="s">
        <v>180</v>
      </c>
      <c r="AP11" s="20">
        <v>40.5</v>
      </c>
    </row>
    <row r="12" spans="2:42" ht="15" customHeight="1" x14ac:dyDescent="0.2">
      <c r="B12" s="165"/>
      <c r="C12" s="13" t="s">
        <v>25</v>
      </c>
      <c r="D12" s="18">
        <v>13.423659601708795</v>
      </c>
      <c r="E12" s="19">
        <v>16.154630916393263</v>
      </c>
      <c r="F12" s="19">
        <v>18.131466649387555</v>
      </c>
      <c r="G12" s="19">
        <v>17.972514267566954</v>
      </c>
      <c r="H12" s="19">
        <v>24.09982384139024</v>
      </c>
      <c r="I12" s="19">
        <v>19.478422820545713</v>
      </c>
      <c r="J12" s="19">
        <v>18.64348525893384</v>
      </c>
      <c r="K12" s="19">
        <v>17.280607299419621</v>
      </c>
      <c r="L12" s="19">
        <v>17.752178316841562</v>
      </c>
      <c r="M12" s="19">
        <v>18.878344595495747</v>
      </c>
      <c r="N12" s="19">
        <v>18.59318683873968</v>
      </c>
      <c r="O12" s="19">
        <v>21.165200107424806</v>
      </c>
      <c r="P12" s="19">
        <v>21.832922956414386</v>
      </c>
      <c r="Q12" s="19">
        <v>21.180943642537422</v>
      </c>
      <c r="R12" s="19">
        <v>21.795407498794749</v>
      </c>
      <c r="S12" s="19">
        <v>22.954823561051548</v>
      </c>
      <c r="T12" s="19">
        <v>23.608855948788527</v>
      </c>
      <c r="U12" s="19">
        <v>24.933001721079179</v>
      </c>
      <c r="V12" s="19">
        <v>28.427304671804176</v>
      </c>
      <c r="W12" s="19">
        <v>29.354328062960526</v>
      </c>
      <c r="X12" s="19">
        <v>27.829970856011236</v>
      </c>
      <c r="Y12" s="19">
        <v>25.763554020950881</v>
      </c>
      <c r="Z12" s="19">
        <v>25.854552172890049</v>
      </c>
      <c r="AA12" s="19">
        <v>22.524647172872008</v>
      </c>
      <c r="AB12" s="19">
        <v>22.449607359186835</v>
      </c>
      <c r="AC12" s="19">
        <v>21.906432950821088</v>
      </c>
      <c r="AD12" s="19">
        <v>19.575117515453417</v>
      </c>
      <c r="AE12" s="19">
        <v>20.701020251311579</v>
      </c>
      <c r="AF12" s="19">
        <v>20.563358620389906</v>
      </c>
      <c r="AG12" s="19">
        <v>18.944734711159246</v>
      </c>
      <c r="AH12" s="19">
        <v>18.82</v>
      </c>
      <c r="AI12" s="32">
        <v>19.100000000000001</v>
      </c>
      <c r="AJ12" s="32">
        <v>20.82</v>
      </c>
      <c r="AK12" s="32">
        <v>20.8</v>
      </c>
      <c r="AL12" s="32" t="s">
        <v>59</v>
      </c>
      <c r="AM12" s="32">
        <v>20.3</v>
      </c>
      <c r="AN12" s="32" t="s">
        <v>170</v>
      </c>
      <c r="AO12" s="32" t="s">
        <v>69</v>
      </c>
      <c r="AP12" s="20">
        <v>18.3</v>
      </c>
    </row>
    <row r="13" spans="2:42" ht="15" customHeight="1" x14ac:dyDescent="0.2">
      <c r="B13" s="165"/>
      <c r="C13" s="13" t="s">
        <v>5</v>
      </c>
      <c r="D13" s="18">
        <v>39.696126763661319</v>
      </c>
      <c r="E13" s="19">
        <v>38.661533445532932</v>
      </c>
      <c r="F13" s="19">
        <v>36.557386396489584</v>
      </c>
      <c r="G13" s="19">
        <v>36.664773917776557</v>
      </c>
      <c r="H13" s="19">
        <v>37.752475626309909</v>
      </c>
      <c r="I13" s="19">
        <v>39.86442350004689</v>
      </c>
      <c r="J13" s="19">
        <v>39.759531530873645</v>
      </c>
      <c r="K13" s="19">
        <v>40.25663251156891</v>
      </c>
      <c r="L13" s="19">
        <v>41.321971694513401</v>
      </c>
      <c r="M13" s="19">
        <v>43.037222366831926</v>
      </c>
      <c r="N13" s="19">
        <v>42.885895757427015</v>
      </c>
      <c r="O13" s="19">
        <v>43.91359684954481</v>
      </c>
      <c r="P13" s="19">
        <v>44.569564972202933</v>
      </c>
      <c r="Q13" s="19">
        <v>44.413135740029581</v>
      </c>
      <c r="R13" s="19">
        <v>44.630198142215811</v>
      </c>
      <c r="S13" s="19">
        <v>45.226791801663232</v>
      </c>
      <c r="T13" s="19">
        <v>44.17474014908391</v>
      </c>
      <c r="U13" s="19">
        <v>43.393777749149478</v>
      </c>
      <c r="V13" s="19">
        <v>43.00911518336995</v>
      </c>
      <c r="W13" s="19">
        <v>45.540128351571624</v>
      </c>
      <c r="X13" s="19">
        <v>46.934728083377429</v>
      </c>
      <c r="Y13" s="19">
        <v>47.191499170744443</v>
      </c>
      <c r="Z13" s="19">
        <v>47.733430050261312</v>
      </c>
      <c r="AA13" s="19">
        <v>46.903303793141795</v>
      </c>
      <c r="AB13" s="19">
        <v>48.08098801875245</v>
      </c>
      <c r="AC13" s="19">
        <v>48.594180281839968</v>
      </c>
      <c r="AD13" s="19">
        <v>47.882401834481108</v>
      </c>
      <c r="AE13" s="19">
        <v>47.996824147292507</v>
      </c>
      <c r="AF13" s="19">
        <v>48.546514279322139</v>
      </c>
      <c r="AG13" s="19">
        <v>47.132449914471472</v>
      </c>
      <c r="AH13" s="19">
        <v>46.1</v>
      </c>
      <c r="AI13" s="32">
        <v>45.3</v>
      </c>
      <c r="AJ13" s="32">
        <v>46.9</v>
      </c>
      <c r="AK13" s="32">
        <v>47.6</v>
      </c>
      <c r="AL13" s="32" t="s">
        <v>61</v>
      </c>
      <c r="AM13" s="32">
        <v>48.7</v>
      </c>
      <c r="AN13" s="32" t="s">
        <v>70</v>
      </c>
      <c r="AO13" s="32" t="s">
        <v>174</v>
      </c>
      <c r="AP13" s="20">
        <v>48.1</v>
      </c>
    </row>
    <row r="14" spans="2:42" ht="15" customHeight="1" x14ac:dyDescent="0.2">
      <c r="B14" s="165"/>
      <c r="C14" s="13" t="s">
        <v>6</v>
      </c>
      <c r="D14" s="18">
        <v>38.783706842484307</v>
      </c>
      <c r="E14" s="19">
        <v>36.864048991107943</v>
      </c>
      <c r="F14" s="19">
        <v>34.653497648585621</v>
      </c>
      <c r="G14" s="19">
        <v>34.463546812802299</v>
      </c>
      <c r="H14" s="19">
        <v>35.436086307026386</v>
      </c>
      <c r="I14" s="19">
        <v>37.009183312773679</v>
      </c>
      <c r="J14" s="19">
        <v>37.346493405640707</v>
      </c>
      <c r="K14" s="19">
        <v>38.110802009960722</v>
      </c>
      <c r="L14" s="19">
        <v>38.539270539913652</v>
      </c>
      <c r="M14" s="19">
        <v>38.864225402038976</v>
      </c>
      <c r="N14" s="19">
        <v>37.229602404436697</v>
      </c>
      <c r="O14" s="19">
        <v>36.249351336234241</v>
      </c>
      <c r="P14" s="19">
        <v>36.12587543717801</v>
      </c>
      <c r="Q14" s="19">
        <v>37.961363055025394</v>
      </c>
      <c r="R14" s="19">
        <v>38.571839548918959</v>
      </c>
      <c r="S14" s="19">
        <v>38.486685060682277</v>
      </c>
      <c r="T14" s="19">
        <v>37.462266155479881</v>
      </c>
      <c r="U14" s="19">
        <v>34.898556776498083</v>
      </c>
      <c r="V14" s="19">
        <v>34.395554426684221</v>
      </c>
      <c r="W14" s="19">
        <v>38.086306593220556</v>
      </c>
      <c r="X14" s="19">
        <v>40.621768628092774</v>
      </c>
      <c r="Y14" s="19">
        <v>41.988408423535084</v>
      </c>
      <c r="Z14" s="19">
        <v>43.093403304059663</v>
      </c>
      <c r="AA14" s="19">
        <v>43.263982814955497</v>
      </c>
      <c r="AB14" s="19">
        <v>44.425167862538146</v>
      </c>
      <c r="AC14" s="19">
        <v>44.199009247307771</v>
      </c>
      <c r="AD14" s="19">
        <v>44.001216504274964</v>
      </c>
      <c r="AE14" s="19">
        <v>44.269487061976356</v>
      </c>
      <c r="AF14" s="19">
        <v>44.762680663857488</v>
      </c>
      <c r="AG14" s="19">
        <v>44.050789165357919</v>
      </c>
      <c r="AH14" s="19">
        <v>42.8</v>
      </c>
      <c r="AI14" s="32">
        <v>42</v>
      </c>
      <c r="AJ14" s="32">
        <v>42.9</v>
      </c>
      <c r="AK14" s="32">
        <v>43.6</v>
      </c>
      <c r="AL14" s="32" t="s">
        <v>62</v>
      </c>
      <c r="AM14" s="32">
        <v>43.8</v>
      </c>
      <c r="AN14" s="32" t="s">
        <v>172</v>
      </c>
      <c r="AO14" s="32" t="s">
        <v>176</v>
      </c>
      <c r="AP14" s="20">
        <v>44.7</v>
      </c>
    </row>
    <row r="15" spans="2:42" ht="15" customHeight="1" thickBot="1" x14ac:dyDescent="0.25">
      <c r="B15" s="166"/>
      <c r="C15" s="14" t="s">
        <v>7</v>
      </c>
      <c r="D15" s="21">
        <v>30.224242051725309</v>
      </c>
      <c r="E15" s="22">
        <v>28.495215622466745</v>
      </c>
      <c r="F15" s="22">
        <v>25.482670365111694</v>
      </c>
      <c r="G15" s="22">
        <v>25.06603877319295</v>
      </c>
      <c r="H15" s="22">
        <v>26.34358015427798</v>
      </c>
      <c r="I15" s="22">
        <v>27.150945744151318</v>
      </c>
      <c r="J15" s="22">
        <v>27.623505921988013</v>
      </c>
      <c r="K15" s="22">
        <v>29.251984446471603</v>
      </c>
      <c r="L15" s="22">
        <v>28.635488614780417</v>
      </c>
      <c r="M15" s="22">
        <v>28.474669668997937</v>
      </c>
      <c r="N15" s="22">
        <v>27.36468202098601</v>
      </c>
      <c r="O15" s="22">
        <v>25.609953820911606</v>
      </c>
      <c r="P15" s="22">
        <v>25.489341834540603</v>
      </c>
      <c r="Q15" s="22">
        <v>27.353808986485966</v>
      </c>
      <c r="R15" s="22">
        <v>27.127937035677675</v>
      </c>
      <c r="S15" s="22">
        <v>26.553935731678553</v>
      </c>
      <c r="T15" s="22">
        <v>26.135902376819182</v>
      </c>
      <c r="U15" s="22">
        <v>23.342384830989836</v>
      </c>
      <c r="V15" s="22">
        <v>22.669429546180666</v>
      </c>
      <c r="W15" s="22">
        <v>25.011772092927409</v>
      </c>
      <c r="X15" s="22">
        <v>27.309593912341136</v>
      </c>
      <c r="Y15" s="22">
        <v>28.068456635215334</v>
      </c>
      <c r="Z15" s="22">
        <v>28.407103164214064</v>
      </c>
      <c r="AA15" s="22">
        <v>29.545863347765238</v>
      </c>
      <c r="AB15" s="22">
        <v>29.449916771581563</v>
      </c>
      <c r="AC15" s="22">
        <v>29.978659466051127</v>
      </c>
      <c r="AD15" s="22">
        <v>30.358417694296268</v>
      </c>
      <c r="AE15" s="22">
        <v>30.082358968845547</v>
      </c>
      <c r="AF15" s="22">
        <v>30.511075409905757</v>
      </c>
      <c r="AG15" s="22">
        <v>30.199218847376986</v>
      </c>
      <c r="AH15" s="22">
        <v>29.3</v>
      </c>
      <c r="AI15" s="33">
        <v>28.5</v>
      </c>
      <c r="AJ15" s="33">
        <v>27.8</v>
      </c>
      <c r="AK15" s="33">
        <v>28.4</v>
      </c>
      <c r="AL15" s="33" t="s">
        <v>60</v>
      </c>
      <c r="AM15" s="33">
        <v>28.5</v>
      </c>
      <c r="AN15" s="33" t="s">
        <v>171</v>
      </c>
      <c r="AO15" s="33" t="s">
        <v>181</v>
      </c>
      <c r="AP15" s="23">
        <v>30</v>
      </c>
    </row>
    <row r="16" spans="2:42" ht="5.45" customHeight="1" thickBot="1" x14ac:dyDescent="0.25">
      <c r="C16" s="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</row>
    <row r="17" spans="2:42" ht="15" customHeight="1" x14ac:dyDescent="0.2">
      <c r="B17" s="164" t="s">
        <v>8</v>
      </c>
      <c r="C17" s="12" t="s">
        <v>2</v>
      </c>
      <c r="D17" s="15">
        <v>72.120555212151288</v>
      </c>
      <c r="E17" s="16">
        <v>70.431310424812139</v>
      </c>
      <c r="F17" s="16">
        <v>70.093625739567329</v>
      </c>
      <c r="G17" s="16">
        <v>69.80701971300951</v>
      </c>
      <c r="H17" s="16">
        <v>72.580120059250021</v>
      </c>
      <c r="I17" s="16">
        <v>72.336922406304041</v>
      </c>
      <c r="J17" s="16">
        <v>72.519615705095035</v>
      </c>
      <c r="K17" s="16">
        <v>72.30266929421461</v>
      </c>
      <c r="L17" s="16">
        <v>72.617818051126022</v>
      </c>
      <c r="M17" s="16">
        <v>72.771276567549464</v>
      </c>
      <c r="N17" s="16">
        <v>70.589700224660504</v>
      </c>
      <c r="O17" s="16">
        <v>71.15358301903342</v>
      </c>
      <c r="P17" s="16">
        <v>71.543874449114952</v>
      </c>
      <c r="Q17" s="16">
        <v>72.32494617016448</v>
      </c>
      <c r="R17" s="16">
        <v>74.178458520218911</v>
      </c>
      <c r="S17" s="16">
        <v>74.550117047563234</v>
      </c>
      <c r="T17" s="16">
        <v>74.795753429406858</v>
      </c>
      <c r="U17" s="16">
        <v>73.032572129847054</v>
      </c>
      <c r="V17" s="16">
        <v>73.847361878351435</v>
      </c>
      <c r="W17" s="16">
        <v>76.540224131424722</v>
      </c>
      <c r="X17" s="16">
        <v>76.475163541894901</v>
      </c>
      <c r="Y17" s="16">
        <v>75.847292869146273</v>
      </c>
      <c r="Z17" s="16">
        <v>74.900475515824837</v>
      </c>
      <c r="AA17" s="16">
        <v>73.755499420872368</v>
      </c>
      <c r="AB17" s="16">
        <v>73.032270080933543</v>
      </c>
      <c r="AC17" s="16">
        <v>72.264286487018694</v>
      </c>
      <c r="AD17" s="16">
        <v>72.727660565806744</v>
      </c>
      <c r="AE17" s="16">
        <v>72.991983498195111</v>
      </c>
      <c r="AF17" s="16">
        <v>72.665593929183458</v>
      </c>
      <c r="AG17" s="16">
        <v>71.806809790757768</v>
      </c>
      <c r="AH17" s="16">
        <v>71.900000000000006</v>
      </c>
      <c r="AI17" s="16">
        <v>72.099999999999994</v>
      </c>
      <c r="AJ17" s="16">
        <v>67.900000000000006</v>
      </c>
      <c r="AK17" s="16">
        <v>68.599999999999994</v>
      </c>
      <c r="AL17" s="49" t="s">
        <v>63</v>
      </c>
      <c r="AM17" s="49">
        <v>69.599999999999994</v>
      </c>
      <c r="AN17" s="49">
        <v>68.8</v>
      </c>
      <c r="AO17" s="49">
        <v>71.900000000000006</v>
      </c>
      <c r="AP17" s="17">
        <v>71.7</v>
      </c>
    </row>
    <row r="18" spans="2:42" ht="15" customHeight="1" x14ac:dyDescent="0.2">
      <c r="B18" s="165"/>
      <c r="C18" s="13" t="s">
        <v>3</v>
      </c>
      <c r="D18" s="18">
        <v>71.291379005133663</v>
      </c>
      <c r="E18" s="19">
        <v>68.168694464173925</v>
      </c>
      <c r="F18" s="19">
        <v>67.408433013163346</v>
      </c>
      <c r="G18" s="19">
        <v>67.296599004898766</v>
      </c>
      <c r="H18" s="19">
        <v>70.173290714898258</v>
      </c>
      <c r="I18" s="19">
        <v>68.851363439902954</v>
      </c>
      <c r="J18" s="19">
        <v>69.679573038421822</v>
      </c>
      <c r="K18" s="19">
        <v>70.268593562344407</v>
      </c>
      <c r="L18" s="19">
        <v>69.287246910145555</v>
      </c>
      <c r="M18" s="19">
        <v>68.495790949820631</v>
      </c>
      <c r="N18" s="19">
        <v>64.318994540451456</v>
      </c>
      <c r="O18" s="19">
        <v>62.848054264245825</v>
      </c>
      <c r="P18" s="19">
        <v>62.723546608875246</v>
      </c>
      <c r="Q18" s="19">
        <v>64.864035818959067</v>
      </c>
      <c r="R18" s="19">
        <v>67.339735051550306</v>
      </c>
      <c r="S18" s="19">
        <v>66.748742591772114</v>
      </c>
      <c r="T18" s="19">
        <v>66.898201166936062</v>
      </c>
      <c r="U18" s="19">
        <v>62.100567369509996</v>
      </c>
      <c r="V18" s="19">
        <v>62.850354597259681</v>
      </c>
      <c r="W18" s="19">
        <v>70.619645897403117</v>
      </c>
      <c r="X18" s="19">
        <v>71.340808789007482</v>
      </c>
      <c r="Y18" s="19">
        <v>71.609263974753816</v>
      </c>
      <c r="Z18" s="19">
        <v>71.465696758433154</v>
      </c>
      <c r="AA18" s="19">
        <v>70.217486675226908</v>
      </c>
      <c r="AB18" s="19">
        <v>69.985117072637507</v>
      </c>
      <c r="AC18" s="19">
        <v>68.849799983711833</v>
      </c>
      <c r="AD18" s="19">
        <v>69.496667072517184</v>
      </c>
      <c r="AE18" s="19">
        <v>70.412006000656319</v>
      </c>
      <c r="AF18" s="19">
        <v>69.583340919053143</v>
      </c>
      <c r="AG18" s="19">
        <v>69.111883745111783</v>
      </c>
      <c r="AH18" s="19">
        <v>68.900000000000006</v>
      </c>
      <c r="AI18" s="19">
        <v>69.3</v>
      </c>
      <c r="AJ18" s="19">
        <v>65.400000000000006</v>
      </c>
      <c r="AK18" s="19">
        <v>65.5</v>
      </c>
      <c r="AL18" s="32" t="s">
        <v>64</v>
      </c>
      <c r="AM18" s="32">
        <v>65.599999999999994</v>
      </c>
      <c r="AN18" s="32">
        <v>64.8</v>
      </c>
      <c r="AO18" s="32">
        <v>68.400000000000006</v>
      </c>
      <c r="AP18" s="20">
        <v>69.099999999999994</v>
      </c>
    </row>
    <row r="19" spans="2:42" ht="15" customHeight="1" x14ac:dyDescent="0.2">
      <c r="B19" s="165"/>
      <c r="C19" s="10" t="s">
        <v>49</v>
      </c>
      <c r="D19" s="18">
        <v>1.1497085741762718</v>
      </c>
      <c r="E19" s="19">
        <v>3.2125143590131704</v>
      </c>
      <c r="F19" s="19">
        <v>3.8308657856861403</v>
      </c>
      <c r="G19" s="19">
        <v>3.5962296033143657</v>
      </c>
      <c r="H19" s="19">
        <v>3.3160999766698764</v>
      </c>
      <c r="I19" s="19">
        <v>4.8185060277009066</v>
      </c>
      <c r="J19" s="19">
        <v>3.9162406461479429</v>
      </c>
      <c r="K19" s="19">
        <v>2.8132788895982768</v>
      </c>
      <c r="L19" s="19">
        <v>4.5864379161538604</v>
      </c>
      <c r="M19" s="19">
        <v>5.8752378952156308</v>
      </c>
      <c r="N19" s="19">
        <v>8.8833153622295455</v>
      </c>
      <c r="O19" s="19">
        <v>11.67267817358668</v>
      </c>
      <c r="P19" s="19">
        <v>12.328557697155599</v>
      </c>
      <c r="Q19" s="19">
        <v>10.315818740675669</v>
      </c>
      <c r="R19" s="19">
        <v>9.2192849583205643</v>
      </c>
      <c r="S19" s="19">
        <v>10.464603899701212</v>
      </c>
      <c r="T19" s="19">
        <v>10.558824398934098</v>
      </c>
      <c r="U19" s="19">
        <v>14.968670062586156</v>
      </c>
      <c r="V19" s="19">
        <v>14.891537085924741</v>
      </c>
      <c r="W19" s="19">
        <v>7.7352507145204905</v>
      </c>
      <c r="X19" s="19">
        <v>6.7137545251206872</v>
      </c>
      <c r="Y19" s="19">
        <v>5.5875809591569867</v>
      </c>
      <c r="Z19" s="19">
        <v>4.5857903220734544</v>
      </c>
      <c r="AA19" s="19">
        <v>4.7969477170189556</v>
      </c>
      <c r="AB19" s="19">
        <v>4.1723377965921395</v>
      </c>
      <c r="AC19" s="19">
        <v>4.7249985702415112</v>
      </c>
      <c r="AD19" s="19">
        <v>4.4425923619061551</v>
      </c>
      <c r="AE19" s="19">
        <v>3.5346039029102272</v>
      </c>
      <c r="AF19" s="19">
        <v>4.2416952005293487</v>
      </c>
      <c r="AG19" s="19">
        <v>3.7530229423907109</v>
      </c>
      <c r="AH19" s="19">
        <v>4.2</v>
      </c>
      <c r="AI19" s="32">
        <v>3.9</v>
      </c>
      <c r="AJ19" s="32">
        <v>3.8</v>
      </c>
      <c r="AK19" s="32">
        <v>4.5</v>
      </c>
      <c r="AL19" s="32" t="s">
        <v>65</v>
      </c>
      <c r="AM19" s="32">
        <v>5.8</v>
      </c>
      <c r="AN19" s="32">
        <v>5.8</v>
      </c>
      <c r="AO19" s="32">
        <v>4.8</v>
      </c>
      <c r="AP19" s="20">
        <v>3.7</v>
      </c>
    </row>
    <row r="20" spans="2:42" ht="15" customHeight="1" x14ac:dyDescent="0.2">
      <c r="B20" s="165"/>
      <c r="C20" s="13" t="s">
        <v>4</v>
      </c>
      <c r="D20" s="18">
        <v>87.304066634719845</v>
      </c>
      <c r="E20" s="19">
        <v>86.13441541794991</v>
      </c>
      <c r="F20" s="19">
        <v>85.423155199607777</v>
      </c>
      <c r="G20" s="19">
        <v>83.726366534226941</v>
      </c>
      <c r="H20" s="19">
        <v>79.20606136667827</v>
      </c>
      <c r="I20" s="19">
        <v>81.174147974033914</v>
      </c>
      <c r="J20" s="19">
        <v>81.941368498452078</v>
      </c>
      <c r="K20" s="19">
        <v>78.007433539989051</v>
      </c>
      <c r="L20" s="19">
        <v>78.789952455547308</v>
      </c>
      <c r="M20" s="19">
        <v>76.765021610779968</v>
      </c>
      <c r="N20" s="19">
        <v>80.056571041566329</v>
      </c>
      <c r="O20" s="19">
        <v>77.703534696377147</v>
      </c>
      <c r="P20" s="19">
        <v>73.385544450348803</v>
      </c>
      <c r="Q20" s="19">
        <v>74.124422202826153</v>
      </c>
      <c r="R20" s="19">
        <v>73.929126358958172</v>
      </c>
      <c r="S20" s="19">
        <v>72.542519955083435</v>
      </c>
      <c r="T20" s="19">
        <v>72.613536169207194</v>
      </c>
      <c r="U20" s="19">
        <v>72.168788857274365</v>
      </c>
      <c r="V20" s="19">
        <v>70.844465013706511</v>
      </c>
      <c r="W20" s="19">
        <v>70.906276086938135</v>
      </c>
      <c r="X20" s="19">
        <v>72.609690566459818</v>
      </c>
      <c r="Y20" s="19">
        <v>72.74849725291584</v>
      </c>
      <c r="Z20" s="19">
        <v>72.565744180925748</v>
      </c>
      <c r="AA20" s="19">
        <v>77.981450020814407</v>
      </c>
      <c r="AB20" s="19">
        <v>79.815760248635783</v>
      </c>
      <c r="AC20" s="19">
        <v>76.507254608135767</v>
      </c>
      <c r="AD20" s="19">
        <v>81.253698072893116</v>
      </c>
      <c r="AE20" s="19">
        <v>80.436557692373384</v>
      </c>
      <c r="AF20" s="19">
        <v>81.064594325961423</v>
      </c>
      <c r="AG20" s="19">
        <v>80.238035299014712</v>
      </c>
      <c r="AH20" s="19">
        <v>81.55</v>
      </c>
      <c r="AI20" s="32">
        <v>80.260000000000005</v>
      </c>
      <c r="AJ20" s="32">
        <v>80.349999999999994</v>
      </c>
      <c r="AK20" s="32">
        <v>83.4</v>
      </c>
      <c r="AL20" s="32" t="s">
        <v>66</v>
      </c>
      <c r="AM20" s="32">
        <v>81.7</v>
      </c>
      <c r="AN20" s="32">
        <v>84.9</v>
      </c>
      <c r="AO20" s="32">
        <v>83.3</v>
      </c>
      <c r="AP20" s="20">
        <v>83.3</v>
      </c>
    </row>
    <row r="21" spans="2:42" ht="15" customHeight="1" x14ac:dyDescent="0.2">
      <c r="B21" s="165"/>
      <c r="C21" s="13" t="s">
        <v>24</v>
      </c>
      <c r="D21" s="18">
        <v>9.7283177979023829</v>
      </c>
      <c r="E21" s="19">
        <v>9.7065156427727324</v>
      </c>
      <c r="F21" s="19">
        <v>11.645943394897373</v>
      </c>
      <c r="G21" s="19">
        <v>14.264596498120602</v>
      </c>
      <c r="H21" s="19">
        <v>12.032102153588697</v>
      </c>
      <c r="I21" s="19">
        <v>13.019504492844023</v>
      </c>
      <c r="J21" s="19">
        <v>10.663464148694029</v>
      </c>
      <c r="K21" s="19">
        <v>11.046456036826074</v>
      </c>
      <c r="L21" s="19">
        <v>12.464193566676236</v>
      </c>
      <c r="M21" s="19">
        <v>13.980658525369078</v>
      </c>
      <c r="N21" s="19">
        <v>13.607324312088135</v>
      </c>
      <c r="O21" s="19">
        <v>16.042751970212283</v>
      </c>
      <c r="P21" s="19">
        <v>16.361162527617601</v>
      </c>
      <c r="Q21" s="19">
        <v>15.829794767036946</v>
      </c>
      <c r="R21" s="19">
        <v>16.593782297614489</v>
      </c>
      <c r="S21" s="19">
        <v>18.025348253813796</v>
      </c>
      <c r="T21" s="19">
        <v>17.561258911706094</v>
      </c>
      <c r="U21" s="19">
        <v>21.064069875378625</v>
      </c>
      <c r="V21" s="19">
        <v>20.595415630529221</v>
      </c>
      <c r="W21" s="19">
        <v>22.17204625918469</v>
      </c>
      <c r="X21" s="19">
        <v>19.465106665094105</v>
      </c>
      <c r="Y21" s="19">
        <v>20.598097101870412</v>
      </c>
      <c r="Z21" s="19">
        <v>21.305311871101999</v>
      </c>
      <c r="AA21" s="19">
        <v>18.73014311710028</v>
      </c>
      <c r="AB21" s="19">
        <v>20.76257249166655</v>
      </c>
      <c r="AC21" s="19">
        <v>20.114233423740917</v>
      </c>
      <c r="AD21" s="19">
        <v>19.603385568859334</v>
      </c>
      <c r="AE21" s="19">
        <v>20.3300438314334</v>
      </c>
      <c r="AF21" s="19">
        <v>20.433060859726652</v>
      </c>
      <c r="AG21" s="19">
        <v>19.909191510113157</v>
      </c>
      <c r="AH21" s="19">
        <v>21.41</v>
      </c>
      <c r="AI21" s="32">
        <v>22.2</v>
      </c>
      <c r="AJ21" s="32">
        <v>22.9</v>
      </c>
      <c r="AK21" s="32">
        <v>23.7</v>
      </c>
      <c r="AL21" s="32" t="s">
        <v>67</v>
      </c>
      <c r="AM21" s="32">
        <v>25.5</v>
      </c>
      <c r="AN21" s="32">
        <v>34.1</v>
      </c>
      <c r="AO21" s="32">
        <v>27.4</v>
      </c>
      <c r="AP21" s="20">
        <v>25.1</v>
      </c>
    </row>
    <row r="22" spans="2:42" ht="15" customHeight="1" x14ac:dyDescent="0.2">
      <c r="B22" s="165"/>
      <c r="C22" s="13" t="s">
        <v>23</v>
      </c>
      <c r="D22" s="18">
        <v>33.763342526874347</v>
      </c>
      <c r="E22" s="19">
        <v>36.587138953128722</v>
      </c>
      <c r="F22" s="19">
        <v>36.361870645652637</v>
      </c>
      <c r="G22" s="19">
        <v>36.378188624280369</v>
      </c>
      <c r="H22" s="19">
        <v>40.209496084311994</v>
      </c>
      <c r="I22" s="19">
        <v>41.000352520702201</v>
      </c>
      <c r="J22" s="19">
        <v>39.740819399794155</v>
      </c>
      <c r="K22" s="19">
        <v>40.277836040816759</v>
      </c>
      <c r="L22" s="19">
        <v>39.699800096505136</v>
      </c>
      <c r="M22" s="19">
        <v>41.500280528726783</v>
      </c>
      <c r="N22" s="19">
        <v>38.656042414527782</v>
      </c>
      <c r="O22" s="19">
        <v>39.180225828901484</v>
      </c>
      <c r="P22" s="19">
        <v>41.147959266530279</v>
      </c>
      <c r="Q22" s="19">
        <v>40.352421287149518</v>
      </c>
      <c r="R22" s="19">
        <v>40.991545900531193</v>
      </c>
      <c r="S22" s="19">
        <v>42.906867669517041</v>
      </c>
      <c r="T22" s="19">
        <v>43.859001218503955</v>
      </c>
      <c r="U22" s="19">
        <v>44.442686472317789</v>
      </c>
      <c r="V22" s="19">
        <v>46.798294965315804</v>
      </c>
      <c r="W22" s="19">
        <v>48.820056888838067</v>
      </c>
      <c r="X22" s="19">
        <v>45.309476253518582</v>
      </c>
      <c r="Y22" s="19">
        <v>45.268475786766665</v>
      </c>
      <c r="Z22" s="19">
        <v>45.152987476638927</v>
      </c>
      <c r="AA22" s="19">
        <v>39.434208088222228</v>
      </c>
      <c r="AB22" s="19">
        <v>36.441341915100281</v>
      </c>
      <c r="AC22" s="19">
        <v>38.797024658219158</v>
      </c>
      <c r="AD22" s="19">
        <v>36.239535248645076</v>
      </c>
      <c r="AE22" s="19">
        <v>36.397010969344358</v>
      </c>
      <c r="AF22" s="19">
        <v>36.098456832052811</v>
      </c>
      <c r="AG22" s="19">
        <v>36.732554427501491</v>
      </c>
      <c r="AH22" s="19">
        <v>36.380000000000003</v>
      </c>
      <c r="AI22" s="32">
        <v>38.619999999999997</v>
      </c>
      <c r="AJ22" s="32">
        <v>38.369999999999997</v>
      </c>
      <c r="AK22" s="32">
        <v>36.200000000000003</v>
      </c>
      <c r="AL22" s="32" t="s">
        <v>68</v>
      </c>
      <c r="AM22" s="32">
        <v>38.4</v>
      </c>
      <c r="AN22" s="32">
        <v>39.299999999999997</v>
      </c>
      <c r="AO22" s="32">
        <v>34.6</v>
      </c>
      <c r="AP22" s="20">
        <v>36.799999999999997</v>
      </c>
    </row>
    <row r="23" spans="2:42" ht="15" customHeight="1" x14ac:dyDescent="0.2">
      <c r="B23" s="165"/>
      <c r="C23" s="13" t="s">
        <v>25</v>
      </c>
      <c r="D23" s="18">
        <v>6.8577020418980821</v>
      </c>
      <c r="E23" s="19">
        <v>9.6460352580829642</v>
      </c>
      <c r="F23" s="19">
        <v>10.284451297756252</v>
      </c>
      <c r="G23" s="19">
        <v>11.173236284974458</v>
      </c>
      <c r="H23" s="19">
        <v>11.106820843662074</v>
      </c>
      <c r="I23" s="19">
        <v>12.42207702330982</v>
      </c>
      <c r="J23" s="19">
        <v>11.773333050866906</v>
      </c>
      <c r="K23" s="19">
        <v>10.446446362463687</v>
      </c>
      <c r="L23" s="19">
        <v>10.692036603019233</v>
      </c>
      <c r="M23" s="19">
        <v>12.392705823174467</v>
      </c>
      <c r="N23" s="19">
        <v>12.450397818140804</v>
      </c>
      <c r="O23" s="19">
        <v>13.988794152564765</v>
      </c>
      <c r="P23" s="19">
        <v>14.787806685378166</v>
      </c>
      <c r="Q23" s="19">
        <v>15.196974792270938</v>
      </c>
      <c r="R23" s="19">
        <v>15.763596211003621</v>
      </c>
      <c r="S23" s="19">
        <v>16.656455856028384</v>
      </c>
      <c r="T23" s="19">
        <v>17.804236280404449</v>
      </c>
      <c r="U23" s="19">
        <v>18.688390000481153</v>
      </c>
      <c r="V23" s="19">
        <v>21.62458139041081</v>
      </c>
      <c r="W23" s="19">
        <v>23.432395851314965</v>
      </c>
      <c r="X23" s="19">
        <v>20.345132811308897</v>
      </c>
      <c r="Y23" s="19">
        <v>20.243878415381282</v>
      </c>
      <c r="Z23" s="19">
        <v>20.338828222645649</v>
      </c>
      <c r="AA23" s="19">
        <v>17.253114208871466</v>
      </c>
      <c r="AB23" s="19">
        <v>16.176666275292554</v>
      </c>
      <c r="AC23" s="19">
        <v>15.870290295676885</v>
      </c>
      <c r="AD23" s="19">
        <v>16.022782334896185</v>
      </c>
      <c r="AE23" s="19">
        <v>16.394327805994642</v>
      </c>
      <c r="AF23" s="19">
        <v>15.66346494118989</v>
      </c>
      <c r="AG23" s="19">
        <v>14.20881367619908</v>
      </c>
      <c r="AH23" s="19">
        <v>13.95</v>
      </c>
      <c r="AI23" s="32">
        <v>15.74</v>
      </c>
      <c r="AJ23" s="32">
        <v>17.3</v>
      </c>
      <c r="AK23" s="32">
        <v>15.5</v>
      </c>
      <c r="AL23" s="32" t="s">
        <v>69</v>
      </c>
      <c r="AM23" s="32">
        <v>17.100000000000001</v>
      </c>
      <c r="AN23" s="32">
        <v>20.5</v>
      </c>
      <c r="AO23" s="32">
        <v>15.7</v>
      </c>
      <c r="AP23" s="20">
        <v>16.399999999999999</v>
      </c>
    </row>
    <row r="24" spans="2:42" ht="15" customHeight="1" x14ac:dyDescent="0.2">
      <c r="B24" s="165"/>
      <c r="C24" s="13" t="s">
        <v>5</v>
      </c>
      <c r="D24" s="18">
        <v>72.120555212151288</v>
      </c>
      <c r="E24" s="19">
        <v>70.431310424812139</v>
      </c>
      <c r="F24" s="19">
        <v>70.093625739567329</v>
      </c>
      <c r="G24" s="19">
        <v>69.80701971300951</v>
      </c>
      <c r="H24" s="19">
        <v>72.580120059250021</v>
      </c>
      <c r="I24" s="19">
        <v>71.286770053534227</v>
      </c>
      <c r="J24" s="19">
        <v>71.698439921263088</v>
      </c>
      <c r="K24" s="19">
        <v>71.739838147494098</v>
      </c>
      <c r="L24" s="19">
        <v>72.025638239568053</v>
      </c>
      <c r="M24" s="19">
        <v>72.414804501354325</v>
      </c>
      <c r="N24" s="19">
        <v>70.280464724921345</v>
      </c>
      <c r="O24" s="19">
        <v>70.711691956845897</v>
      </c>
      <c r="P24" s="19">
        <v>71.006010638660683</v>
      </c>
      <c r="Q24" s="19">
        <v>71.278257290850391</v>
      </c>
      <c r="R24" s="19">
        <v>73.297467217824263</v>
      </c>
      <c r="S24" s="19">
        <v>73.833803292930895</v>
      </c>
      <c r="T24" s="19">
        <v>73.733018808947719</v>
      </c>
      <c r="U24" s="19">
        <v>72.058431226131361</v>
      </c>
      <c r="V24" s="19">
        <v>70.161552178705662</v>
      </c>
      <c r="W24" s="19">
        <v>72.105167529155253</v>
      </c>
      <c r="X24" s="19">
        <v>73.676510480244559</v>
      </c>
      <c r="Y24" s="19">
        <v>74.007614478794977</v>
      </c>
      <c r="Z24" s="19">
        <v>73.628738216429085</v>
      </c>
      <c r="AA24" s="19">
        <v>73.148134709999525</v>
      </c>
      <c r="AB24" s="19">
        <v>72.462276622250286</v>
      </c>
      <c r="AC24" s="19">
        <v>71.845996574622305</v>
      </c>
      <c r="AD24" s="19">
        <v>72.020498007337906</v>
      </c>
      <c r="AE24" s="19">
        <v>72.469059115840793</v>
      </c>
      <c r="AF24" s="19">
        <v>72.325753682108399</v>
      </c>
      <c r="AG24" s="19">
        <v>71.548459315686756</v>
      </c>
      <c r="AH24" s="19">
        <v>71.3</v>
      </c>
      <c r="AI24" s="32">
        <v>71.400000000000006</v>
      </c>
      <c r="AJ24" s="32">
        <v>67.7</v>
      </c>
      <c r="AK24" s="32">
        <v>68.3</v>
      </c>
      <c r="AL24" s="32" t="s">
        <v>71</v>
      </c>
      <c r="AM24" s="32">
        <v>69.5</v>
      </c>
      <c r="AN24" s="32">
        <v>68.2</v>
      </c>
      <c r="AO24" s="32">
        <v>71.599999999999994</v>
      </c>
      <c r="AP24" s="20">
        <v>71.2</v>
      </c>
    </row>
    <row r="25" spans="2:42" ht="15" customHeight="1" x14ac:dyDescent="0.2">
      <c r="B25" s="165"/>
      <c r="C25" s="13" t="s">
        <v>6</v>
      </c>
      <c r="D25" s="18">
        <v>71.291379005133663</v>
      </c>
      <c r="E25" s="19">
        <v>68.168694464173925</v>
      </c>
      <c r="F25" s="19">
        <v>67.408433013163346</v>
      </c>
      <c r="G25" s="19">
        <v>67.296599004898766</v>
      </c>
      <c r="H25" s="19">
        <v>70.173290714898258</v>
      </c>
      <c r="I25" s="19">
        <v>67.801211087133154</v>
      </c>
      <c r="J25" s="19">
        <v>68.858397254589875</v>
      </c>
      <c r="K25" s="19">
        <v>69.705762415623894</v>
      </c>
      <c r="L25" s="19">
        <v>68.695067098587586</v>
      </c>
      <c r="M25" s="19">
        <v>68.139318883625492</v>
      </c>
      <c r="N25" s="19">
        <v>64.009759040712282</v>
      </c>
      <c r="O25" s="19">
        <v>62.406163202058295</v>
      </c>
      <c r="P25" s="19">
        <v>62.185682798420991</v>
      </c>
      <c r="Q25" s="19">
        <v>63.81734693964497</v>
      </c>
      <c r="R25" s="19">
        <v>66.458743749155659</v>
      </c>
      <c r="S25" s="19">
        <v>66.032428837139761</v>
      </c>
      <c r="T25" s="19">
        <v>65.835466546476923</v>
      </c>
      <c r="U25" s="19">
        <v>61.126426465794296</v>
      </c>
      <c r="V25" s="19">
        <v>59.164544897613915</v>
      </c>
      <c r="W25" s="19">
        <v>66.184589295133634</v>
      </c>
      <c r="X25" s="19">
        <v>68.542155727357141</v>
      </c>
      <c r="Y25" s="19">
        <v>69.76958558440252</v>
      </c>
      <c r="Z25" s="19">
        <v>70.193959459037387</v>
      </c>
      <c r="AA25" s="19">
        <v>69.61012196435405</v>
      </c>
      <c r="AB25" s="19">
        <v>69.41512361395425</v>
      </c>
      <c r="AC25" s="19">
        <v>68.431510071315444</v>
      </c>
      <c r="AD25" s="19">
        <v>68.789504514048332</v>
      </c>
      <c r="AE25" s="19">
        <v>69.889081618302001</v>
      </c>
      <c r="AF25" s="19">
        <v>69.243500671978069</v>
      </c>
      <c r="AG25" s="19">
        <v>68.853533270040771</v>
      </c>
      <c r="AH25" s="19">
        <v>68.3</v>
      </c>
      <c r="AI25" s="32">
        <v>68.599999999999994</v>
      </c>
      <c r="AJ25" s="32">
        <v>65.099999999999994</v>
      </c>
      <c r="AK25" s="32">
        <v>65.2</v>
      </c>
      <c r="AL25" s="32" t="s">
        <v>72</v>
      </c>
      <c r="AM25" s="32">
        <v>65.400000000000006</v>
      </c>
      <c r="AN25" s="32">
        <v>64.2</v>
      </c>
      <c r="AO25" s="32">
        <v>68.099999999999994</v>
      </c>
      <c r="AP25" s="20">
        <v>68.5</v>
      </c>
    </row>
    <row r="26" spans="2:42" ht="15" customHeight="1" thickBot="1" x14ac:dyDescent="0.25">
      <c r="B26" s="166"/>
      <c r="C26" s="14" t="s">
        <v>7</v>
      </c>
      <c r="D26" s="21">
        <v>62.197952940761489</v>
      </c>
      <c r="E26" s="22">
        <v>58.737927731621738</v>
      </c>
      <c r="F26" s="22">
        <v>56.86458947323915</v>
      </c>
      <c r="G26" s="22">
        <v>55.222591385132183</v>
      </c>
      <c r="H26" s="22">
        <v>58.656460858103152</v>
      </c>
      <c r="I26" s="22">
        <v>56.166080616004287</v>
      </c>
      <c r="J26" s="22">
        <v>57.890186465905572</v>
      </c>
      <c r="K26" s="22">
        <v>59.988035902999805</v>
      </c>
      <c r="L26" s="22">
        <v>58.070696203816361</v>
      </c>
      <c r="M26" s="22">
        <v>56.240543404191911</v>
      </c>
      <c r="N26" s="22">
        <v>53.258837283555117</v>
      </c>
      <c r="O26" s="22">
        <v>50.630003216092156</v>
      </c>
      <c r="P26" s="22">
        <v>49.985915279268418</v>
      </c>
      <c r="Q26" s="22">
        <v>51.317208477464185</v>
      </c>
      <c r="R26" s="22">
        <v>52.73802851746818</v>
      </c>
      <c r="S26" s="22">
        <v>51.469512928312298</v>
      </c>
      <c r="T26" s="22">
        <v>51.577176361969123</v>
      </c>
      <c r="U26" s="22">
        <v>46.285529237551962</v>
      </c>
      <c r="V26" s="22">
        <v>45.012546721827405</v>
      </c>
      <c r="W26" s="22">
        <v>48.6750787990349</v>
      </c>
      <c r="X26" s="22">
        <v>52.18486233267604</v>
      </c>
      <c r="Y26" s="22">
        <v>52.282573903123144</v>
      </c>
      <c r="Z26" s="22">
        <v>51.73652624092631</v>
      </c>
      <c r="AA26" s="22">
        <v>52.593165199178401</v>
      </c>
      <c r="AB26" s="22">
        <v>52.24729215134122</v>
      </c>
      <c r="AC26" s="22">
        <v>52.335784257119691</v>
      </c>
      <c r="AD26" s="22">
        <v>52.127671303269075</v>
      </c>
      <c r="AE26" s="22">
        <v>52.251629084431109</v>
      </c>
      <c r="AF26" s="22">
        <v>52.098280118925409</v>
      </c>
      <c r="AG26" s="22">
        <v>52.28371271201128</v>
      </c>
      <c r="AH26" s="22">
        <v>51.3</v>
      </c>
      <c r="AI26" s="33">
        <v>50.5</v>
      </c>
      <c r="AJ26" s="33">
        <v>45.9</v>
      </c>
      <c r="AK26" s="33">
        <v>46.3</v>
      </c>
      <c r="AL26" s="33" t="s">
        <v>70</v>
      </c>
      <c r="AM26" s="33">
        <v>45.2</v>
      </c>
      <c r="AN26" s="33">
        <v>38.1</v>
      </c>
      <c r="AO26" s="33">
        <v>46.2</v>
      </c>
      <c r="AP26" s="23">
        <v>48.1</v>
      </c>
    </row>
    <row r="27" spans="2:42" ht="3.95" customHeight="1" thickBot="1" x14ac:dyDescent="0.25">
      <c r="C27" s="3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</row>
    <row r="28" spans="2:42" x14ac:dyDescent="0.2">
      <c r="B28" s="164" t="s">
        <v>9</v>
      </c>
      <c r="C28" s="9" t="s">
        <v>2</v>
      </c>
      <c r="D28" s="26">
        <v>83.330205557432222</v>
      </c>
      <c r="E28" s="27">
        <v>82.013838343380229</v>
      </c>
      <c r="F28" s="27">
        <v>84.540048316380563</v>
      </c>
      <c r="G28" s="27">
        <v>84.119584905695774</v>
      </c>
      <c r="H28" s="27">
        <v>85.245403049548187</v>
      </c>
      <c r="I28" s="27">
        <v>86.154384533085988</v>
      </c>
      <c r="J28" s="27">
        <v>86.887118929564679</v>
      </c>
      <c r="K28" s="27">
        <v>87.019846195620559</v>
      </c>
      <c r="L28" s="27">
        <v>87.594429985907212</v>
      </c>
      <c r="M28" s="27">
        <v>87.830820607340613</v>
      </c>
      <c r="N28" s="27">
        <v>86.118428965511896</v>
      </c>
      <c r="O28" s="27">
        <v>88.086537264606108</v>
      </c>
      <c r="P28" s="27">
        <v>88.705572456337748</v>
      </c>
      <c r="Q28" s="27">
        <v>88.936818046950734</v>
      </c>
      <c r="R28" s="27">
        <v>90.147605677247753</v>
      </c>
      <c r="S28" s="27">
        <v>89.656542750121361</v>
      </c>
      <c r="T28" s="27">
        <v>90.083726730852064</v>
      </c>
      <c r="U28" s="27">
        <v>90.057072679473734</v>
      </c>
      <c r="V28" s="27">
        <v>89.990973885400706</v>
      </c>
      <c r="W28" s="27">
        <v>92.602448334426342</v>
      </c>
      <c r="X28" s="27">
        <v>92.675818603557602</v>
      </c>
      <c r="Y28" s="27">
        <v>91.077591681150196</v>
      </c>
      <c r="Z28" s="27">
        <v>90.095816194310856</v>
      </c>
      <c r="AA28" s="27">
        <v>88.995691424584862</v>
      </c>
      <c r="AB28" s="27">
        <v>88.618610064431991</v>
      </c>
      <c r="AC28" s="27">
        <v>88.412772559407927</v>
      </c>
      <c r="AD28" s="27">
        <v>88.710872472888582</v>
      </c>
      <c r="AE28" s="27">
        <v>89.337867812749423</v>
      </c>
      <c r="AF28" s="27">
        <v>88.6</v>
      </c>
      <c r="AG28" s="16">
        <v>88.2</v>
      </c>
      <c r="AH28" s="16">
        <v>86.4</v>
      </c>
      <c r="AI28" s="49">
        <v>87.9</v>
      </c>
      <c r="AJ28" s="49">
        <v>85.7</v>
      </c>
      <c r="AK28" s="49">
        <v>86</v>
      </c>
      <c r="AL28" s="49" t="s">
        <v>77</v>
      </c>
      <c r="AM28" s="49">
        <v>86</v>
      </c>
      <c r="AN28" s="49">
        <v>82.6</v>
      </c>
      <c r="AO28" s="49">
        <v>87.3</v>
      </c>
      <c r="AP28" s="17">
        <v>87.1</v>
      </c>
    </row>
    <row r="29" spans="2:42" x14ac:dyDescent="0.2">
      <c r="B29" s="165"/>
      <c r="C29" s="10" t="s">
        <v>3</v>
      </c>
      <c r="D29" s="28">
        <v>82.299551268417389</v>
      </c>
      <c r="E29" s="29">
        <v>79.290960764243295</v>
      </c>
      <c r="F29" s="29">
        <v>81.601884873991338</v>
      </c>
      <c r="G29" s="29">
        <v>81.364655824987267</v>
      </c>
      <c r="H29" s="29">
        <v>82.53778690054115</v>
      </c>
      <c r="I29" s="29">
        <v>82.158861282888665</v>
      </c>
      <c r="J29" s="29">
        <v>83.769914055341459</v>
      </c>
      <c r="K29" s="29">
        <v>84.617380088830274</v>
      </c>
      <c r="L29" s="29">
        <v>83.889870522018697</v>
      </c>
      <c r="M29" s="29">
        <v>82.979889099743986</v>
      </c>
      <c r="N29" s="29">
        <v>79.08388653726027</v>
      </c>
      <c r="O29" s="29">
        <v>78.827928454366628</v>
      </c>
      <c r="P29" s="29">
        <v>78.411960556252296</v>
      </c>
      <c r="Q29" s="29">
        <v>80.42244192924332</v>
      </c>
      <c r="R29" s="29">
        <v>82.829522881444404</v>
      </c>
      <c r="S29" s="29">
        <v>81.311665447063177</v>
      </c>
      <c r="T29" s="29">
        <v>81.736556573570667</v>
      </c>
      <c r="U29" s="29">
        <v>77.424783800083148</v>
      </c>
      <c r="V29" s="29">
        <v>77.61904761904762</v>
      </c>
      <c r="W29" s="29">
        <v>85.731711760188773</v>
      </c>
      <c r="X29" s="29">
        <v>86.632136352630312</v>
      </c>
      <c r="Y29" s="29">
        <v>86.116553669072758</v>
      </c>
      <c r="Z29" s="29">
        <v>86.264942473758822</v>
      </c>
      <c r="AA29" s="29">
        <v>85.033953931754951</v>
      </c>
      <c r="AB29" s="29">
        <v>84.957377277454555</v>
      </c>
      <c r="AC29" s="29">
        <v>84.653959431926637</v>
      </c>
      <c r="AD29" s="29">
        <v>85.112150342080199</v>
      </c>
      <c r="AE29" s="29">
        <v>86.122535431128028</v>
      </c>
      <c r="AF29" s="29">
        <v>85.2</v>
      </c>
      <c r="AG29" s="19">
        <v>85.1</v>
      </c>
      <c r="AH29" s="19">
        <v>82.9</v>
      </c>
      <c r="AI29" s="32">
        <v>84.8</v>
      </c>
      <c r="AJ29" s="32">
        <v>82.8</v>
      </c>
      <c r="AK29" s="32">
        <v>82.3</v>
      </c>
      <c r="AL29" s="32" t="s">
        <v>78</v>
      </c>
      <c r="AM29" s="32">
        <v>80.900000000000006</v>
      </c>
      <c r="AN29" s="32">
        <v>77.5</v>
      </c>
      <c r="AO29" s="32">
        <v>83.2</v>
      </c>
      <c r="AP29" s="20">
        <v>84.3</v>
      </c>
    </row>
    <row r="30" spans="2:42" x14ac:dyDescent="0.2">
      <c r="B30" s="165"/>
      <c r="C30" s="10" t="s">
        <v>49</v>
      </c>
      <c r="D30" s="28">
        <v>1.2368315692015113</v>
      </c>
      <c r="E30" s="29">
        <v>3.3200221257010556</v>
      </c>
      <c r="F30" s="29">
        <v>3.4754693200475888</v>
      </c>
      <c r="G30" s="29">
        <v>3.2750150678905339</v>
      </c>
      <c r="H30" s="29">
        <v>3.1762605983964458</v>
      </c>
      <c r="I30" s="29">
        <v>4.6376319346381205</v>
      </c>
      <c r="J30" s="29">
        <v>3.5876490239596701</v>
      </c>
      <c r="K30" s="29">
        <v>2.7608255034024505</v>
      </c>
      <c r="L30" s="29">
        <v>4.2292180729808182</v>
      </c>
      <c r="M30" s="29">
        <v>5.5230401743408093</v>
      </c>
      <c r="N30" s="29">
        <v>8.1684518781325668</v>
      </c>
      <c r="O30" s="29">
        <v>10.510810275612522</v>
      </c>
      <c r="P30" s="29">
        <v>11.604244936418304</v>
      </c>
      <c r="Q30" s="29">
        <v>9.5735110662634426</v>
      </c>
      <c r="R30" s="29">
        <v>8.1178892559875919</v>
      </c>
      <c r="S30" s="29">
        <v>9.3076054988155228</v>
      </c>
      <c r="T30" s="29">
        <v>9.266013363568625</v>
      </c>
      <c r="U30" s="29">
        <v>14.026981450252951</v>
      </c>
      <c r="V30" s="29">
        <v>13.747963525884449</v>
      </c>
      <c r="W30" s="29">
        <v>7.4196057424145438</v>
      </c>
      <c r="X30" s="29">
        <v>6.5213152060523552</v>
      </c>
      <c r="Y30" s="29">
        <v>5.4470456678798973</v>
      </c>
      <c r="Z30" s="29">
        <v>4.2519995737537313</v>
      </c>
      <c r="AA30" s="29">
        <v>4.4516059478981376</v>
      </c>
      <c r="AB30" s="29">
        <v>4.1314491214830138</v>
      </c>
      <c r="AC30" s="29">
        <v>4.2514367762368241</v>
      </c>
      <c r="AD30" s="29">
        <v>4.0566866613877712</v>
      </c>
      <c r="AE30" s="29">
        <v>3.5990699804484527</v>
      </c>
      <c r="AF30" s="29">
        <v>3.8</v>
      </c>
      <c r="AG30" s="19">
        <v>3.5</v>
      </c>
      <c r="AH30" s="19">
        <v>4.0999999999999996</v>
      </c>
      <c r="AI30" s="32">
        <v>3.5</v>
      </c>
      <c r="AJ30" s="32">
        <v>3.4</v>
      </c>
      <c r="AK30" s="32">
        <v>4.3</v>
      </c>
      <c r="AL30" s="32" t="s">
        <v>79</v>
      </c>
      <c r="AM30" s="32">
        <v>5.9</v>
      </c>
      <c r="AN30" s="32">
        <v>6.1</v>
      </c>
      <c r="AO30" s="32">
        <v>4.8</v>
      </c>
      <c r="AP30" s="20">
        <v>3.2</v>
      </c>
    </row>
    <row r="31" spans="2:42" x14ac:dyDescent="0.2">
      <c r="B31" s="165"/>
      <c r="C31" s="11" t="s">
        <v>4</v>
      </c>
      <c r="D31" s="28">
        <v>87.857068247723163</v>
      </c>
      <c r="E31" s="29">
        <v>87.03323517357579</v>
      </c>
      <c r="F31" s="29">
        <v>86.708217080088659</v>
      </c>
      <c r="G31" s="29">
        <v>85.076565695627195</v>
      </c>
      <c r="H31" s="29">
        <v>81.073050013646736</v>
      </c>
      <c r="I31" s="29">
        <v>82.307583536287197</v>
      </c>
      <c r="J31" s="29">
        <v>82.328810051363504</v>
      </c>
      <c r="K31" s="29">
        <v>79.038671220035013</v>
      </c>
      <c r="L31" s="29">
        <v>79.649071893382157</v>
      </c>
      <c r="M31" s="29">
        <v>77.944098748241302</v>
      </c>
      <c r="N31" s="29">
        <v>81.591229962984428</v>
      </c>
      <c r="O31" s="29">
        <v>78.596964898658896</v>
      </c>
      <c r="P31" s="29">
        <v>73.997697392403211</v>
      </c>
      <c r="Q31" s="29">
        <v>74.473810884585234</v>
      </c>
      <c r="R31" s="29">
        <v>74.28357113367295</v>
      </c>
      <c r="S31" s="29">
        <v>73.229915807962129</v>
      </c>
      <c r="T31" s="29">
        <v>72.42251393235712</v>
      </c>
      <c r="U31" s="29">
        <v>71.977788631793644</v>
      </c>
      <c r="V31" s="29">
        <v>67.80566829504177</v>
      </c>
      <c r="W31" s="29">
        <v>71.496818780874733</v>
      </c>
      <c r="X31" s="29">
        <v>73.878429032834632</v>
      </c>
      <c r="Y31" s="29">
        <v>73.841774240355647</v>
      </c>
      <c r="Z31" s="29">
        <v>74.076939861052793</v>
      </c>
      <c r="AA31" s="29">
        <v>78.508091332298818</v>
      </c>
      <c r="AB31" s="29">
        <v>80.662388655662483</v>
      </c>
      <c r="AC31" s="29">
        <v>78.028270175539404</v>
      </c>
      <c r="AD31" s="29">
        <v>81.140551438594215</v>
      </c>
      <c r="AE31" s="29">
        <v>81.305641401707604</v>
      </c>
      <c r="AF31" s="29">
        <v>83.3</v>
      </c>
      <c r="AG31" s="19">
        <v>81.3</v>
      </c>
      <c r="AH31" s="19">
        <v>83.5</v>
      </c>
      <c r="AI31" s="32">
        <v>82.2</v>
      </c>
      <c r="AJ31" s="32">
        <v>81.400000000000006</v>
      </c>
      <c r="AK31" s="32">
        <v>85.3</v>
      </c>
      <c r="AL31" s="32" t="s">
        <v>73</v>
      </c>
      <c r="AM31" s="32">
        <v>84.1</v>
      </c>
      <c r="AN31" s="32">
        <v>85.8</v>
      </c>
      <c r="AO31" s="32">
        <v>84</v>
      </c>
      <c r="AP31" s="20">
        <v>85.6</v>
      </c>
    </row>
    <row r="32" spans="2:42" x14ac:dyDescent="0.2">
      <c r="B32" s="165"/>
      <c r="C32" s="13" t="s">
        <v>24</v>
      </c>
      <c r="D32" s="28">
        <v>9.2689404565582745</v>
      </c>
      <c r="E32" s="29">
        <v>9.2720908003266373</v>
      </c>
      <c r="F32" s="29">
        <v>10.997569001080445</v>
      </c>
      <c r="G32" s="29">
        <v>13.381696946118495</v>
      </c>
      <c r="H32" s="29">
        <v>11.212980602111083</v>
      </c>
      <c r="I32" s="29">
        <v>12.020491847431568</v>
      </c>
      <c r="J32" s="29">
        <v>10.21240225383926</v>
      </c>
      <c r="K32" s="29">
        <v>9.9708992013890434</v>
      </c>
      <c r="L32" s="29">
        <v>11.816570303472053</v>
      </c>
      <c r="M32" s="29">
        <v>13.103719724754209</v>
      </c>
      <c r="N32" s="29">
        <v>12.617721944559474</v>
      </c>
      <c r="O32" s="29">
        <v>15.413646488840271</v>
      </c>
      <c r="P32" s="29">
        <v>15.5694045854323</v>
      </c>
      <c r="Q32" s="29">
        <v>15.207824256281846</v>
      </c>
      <c r="R32" s="29">
        <v>16.292158056800822</v>
      </c>
      <c r="S32" s="29">
        <v>17.275656878773347</v>
      </c>
      <c r="T32" s="29">
        <v>17.023552838546436</v>
      </c>
      <c r="U32" s="29">
        <v>21.146475802661246</v>
      </c>
      <c r="V32" s="29">
        <v>22.919387339908159</v>
      </c>
      <c r="W32" s="29">
        <v>21.525891467824749</v>
      </c>
      <c r="X32" s="29">
        <v>17.893908613528396</v>
      </c>
      <c r="Y32" s="29">
        <v>18.655736762423103</v>
      </c>
      <c r="Z32" s="29">
        <v>19.33332867876215</v>
      </c>
      <c r="AA32" s="29">
        <v>17.085807901433618</v>
      </c>
      <c r="AB32" s="29">
        <v>18.575464472794511</v>
      </c>
      <c r="AC32" s="29">
        <v>19.276153431949101</v>
      </c>
      <c r="AD32" s="29">
        <v>19.089990340074028</v>
      </c>
      <c r="AE32" s="29">
        <v>19.595568556331219</v>
      </c>
      <c r="AF32" s="29">
        <v>18.2</v>
      </c>
      <c r="AG32" s="19">
        <v>18</v>
      </c>
      <c r="AH32" s="19">
        <v>19.7</v>
      </c>
      <c r="AI32" s="32">
        <v>20.9</v>
      </c>
      <c r="AJ32" s="32">
        <v>21.8</v>
      </c>
      <c r="AK32" s="32">
        <v>22.3</v>
      </c>
      <c r="AL32" s="32" t="s">
        <v>74</v>
      </c>
      <c r="AM32" s="32">
        <v>23.8</v>
      </c>
      <c r="AN32" s="32">
        <v>32.1</v>
      </c>
      <c r="AO32" s="32">
        <v>25.6</v>
      </c>
      <c r="AP32" s="20">
        <v>23.8</v>
      </c>
    </row>
    <row r="33" spans="2:42" x14ac:dyDescent="0.2">
      <c r="B33" s="165"/>
      <c r="C33" s="13" t="s">
        <v>23</v>
      </c>
      <c r="D33" s="28">
        <v>33.341018743321456</v>
      </c>
      <c r="E33" s="29">
        <v>35.918292953775143</v>
      </c>
      <c r="F33" s="29">
        <v>35.301433462367001</v>
      </c>
      <c r="G33" s="29">
        <v>35.930101855534616</v>
      </c>
      <c r="H33" s="29">
        <v>39.489172035432816</v>
      </c>
      <c r="I33" s="29">
        <v>39.807961592318463</v>
      </c>
      <c r="J33" s="29">
        <v>38.751170834412655</v>
      </c>
      <c r="K33" s="29">
        <v>38.588001363806967</v>
      </c>
      <c r="L33" s="29">
        <v>38.309850519608837</v>
      </c>
      <c r="M33" s="29">
        <v>40.06765945616975</v>
      </c>
      <c r="N33" s="29">
        <v>37.968499486831284</v>
      </c>
      <c r="O33" s="29">
        <v>38.454818765106261</v>
      </c>
      <c r="P33" s="29">
        <v>39.93501380880857</v>
      </c>
      <c r="Q33" s="29">
        <v>39.125824366705494</v>
      </c>
      <c r="R33" s="29">
        <v>40.147257023934316</v>
      </c>
      <c r="S33" s="29">
        <v>41.814356029824786</v>
      </c>
      <c r="T33" s="29">
        <v>43.020996165035235</v>
      </c>
      <c r="U33" s="29">
        <v>43.760023027262633</v>
      </c>
      <c r="V33" s="29">
        <v>45.082202658764686</v>
      </c>
      <c r="W33" s="29">
        <v>46.647259627446957</v>
      </c>
      <c r="X33" s="29">
        <v>43.221696985899634</v>
      </c>
      <c r="Y33" s="29">
        <v>43.322837502641462</v>
      </c>
      <c r="Z33" s="29">
        <v>43.158315802547094</v>
      </c>
      <c r="AA33" s="29">
        <v>37.877749937338862</v>
      </c>
      <c r="AB33" s="29">
        <v>34.987711251041134</v>
      </c>
      <c r="AC33" s="29">
        <v>37.035916100738476</v>
      </c>
      <c r="AD33" s="29">
        <v>34.3693106511206</v>
      </c>
      <c r="AE33" s="29">
        <v>34.854018933047321</v>
      </c>
      <c r="AF33" s="29">
        <v>34.1</v>
      </c>
      <c r="AG33" s="19">
        <v>35.799999999999997</v>
      </c>
      <c r="AH33" s="19">
        <v>34.799999999999997</v>
      </c>
      <c r="AI33" s="32">
        <v>36.9</v>
      </c>
      <c r="AJ33" s="32">
        <v>37</v>
      </c>
      <c r="AK33" s="32">
        <v>34.1</v>
      </c>
      <c r="AL33" s="32" t="s">
        <v>75</v>
      </c>
      <c r="AM33" s="32">
        <v>36.5</v>
      </c>
      <c r="AN33" s="32">
        <v>38.799999999999997</v>
      </c>
      <c r="AO33" s="32">
        <v>33</v>
      </c>
      <c r="AP33" s="20">
        <v>35</v>
      </c>
    </row>
    <row r="34" spans="2:42" ht="13.5" thickBot="1" x14ac:dyDescent="0.25">
      <c r="B34" s="166"/>
      <c r="C34" s="14" t="s">
        <v>25</v>
      </c>
      <c r="D34" s="30">
        <v>6.4116588514070312</v>
      </c>
      <c r="E34" s="31">
        <v>9.5537326548151302</v>
      </c>
      <c r="F34" s="31">
        <v>9.8756721276150987</v>
      </c>
      <c r="G34" s="31">
        <v>10.581735175610008</v>
      </c>
      <c r="H34" s="31">
        <v>10.228616926841335</v>
      </c>
      <c r="I34" s="31">
        <v>10.416863860576992</v>
      </c>
      <c r="J34" s="31">
        <v>10.688726973189395</v>
      </c>
      <c r="K34" s="31">
        <v>8.4788586043517657</v>
      </c>
      <c r="L34" s="31">
        <v>9.3151821991232566</v>
      </c>
      <c r="M34" s="31">
        <v>11.679051490311286</v>
      </c>
      <c r="N34" s="31">
        <v>11.816666306892552</v>
      </c>
      <c r="O34" s="31">
        <v>13.447652249481246</v>
      </c>
      <c r="P34" s="31">
        <v>13.212849459760648</v>
      </c>
      <c r="Q34" s="31">
        <v>13.659580454649422</v>
      </c>
      <c r="R34" s="31">
        <v>15.092615322863617</v>
      </c>
      <c r="S34" s="31">
        <v>15.981281097187175</v>
      </c>
      <c r="T34" s="31">
        <v>16.749128498025545</v>
      </c>
      <c r="U34" s="31">
        <v>18.355687076894135</v>
      </c>
      <c r="V34" s="31">
        <v>19.658031750620587</v>
      </c>
      <c r="W34" s="31">
        <v>21.267012146834247</v>
      </c>
      <c r="X34" s="31">
        <v>18.248330113054081</v>
      </c>
      <c r="Y34" s="31">
        <v>18.013447538961376</v>
      </c>
      <c r="Z34" s="31">
        <v>18.523760616761084</v>
      </c>
      <c r="AA34" s="31">
        <v>15.037141330479262</v>
      </c>
      <c r="AB34" s="31">
        <v>14.139113838967351</v>
      </c>
      <c r="AC34" s="31">
        <v>14.704942808383677</v>
      </c>
      <c r="AD34" s="31">
        <v>14.386555584573472</v>
      </c>
      <c r="AE34" s="31">
        <v>14.722792195096995</v>
      </c>
      <c r="AF34" s="31">
        <v>12.3</v>
      </c>
      <c r="AG34" s="22">
        <v>11.6</v>
      </c>
      <c r="AH34" s="22">
        <v>13</v>
      </c>
      <c r="AI34" s="33">
        <v>14.8</v>
      </c>
      <c r="AJ34" s="33">
        <v>16.100000000000001</v>
      </c>
      <c r="AK34" s="33">
        <v>14.2</v>
      </c>
      <c r="AL34" s="33" t="s">
        <v>76</v>
      </c>
      <c r="AM34" s="33">
        <v>15.6</v>
      </c>
      <c r="AN34" s="33">
        <v>20</v>
      </c>
      <c r="AO34" s="33">
        <v>14.2</v>
      </c>
      <c r="AP34" s="23">
        <v>15</v>
      </c>
    </row>
    <row r="35" spans="2:42" ht="3.95" customHeight="1" thickBot="1" x14ac:dyDescent="0.25"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4"/>
      <c r="AH35" s="24"/>
      <c r="AI35" s="24"/>
      <c r="AJ35" s="24"/>
      <c r="AK35" s="24"/>
      <c r="AL35" s="24"/>
      <c r="AM35" s="24"/>
      <c r="AN35" s="24"/>
      <c r="AO35" s="24"/>
      <c r="AP35" s="24"/>
    </row>
    <row r="36" spans="2:42" ht="15" customHeight="1" x14ac:dyDescent="0.2">
      <c r="B36" s="119"/>
      <c r="C36" s="12" t="s">
        <v>2</v>
      </c>
      <c r="D36" s="15">
        <v>63.408182648011206</v>
      </c>
      <c r="E36" s="16">
        <v>61.341900720937218</v>
      </c>
      <c r="F36" s="16">
        <v>59.847262557814354</v>
      </c>
      <c r="G36" s="16">
        <v>61.806271266667267</v>
      </c>
      <c r="H36" s="16">
        <v>65.749240976400444</v>
      </c>
      <c r="I36" s="16">
        <v>65.395235171369123</v>
      </c>
      <c r="J36" s="16">
        <v>66.321891152823795</v>
      </c>
      <c r="K36" s="16">
        <v>68.089103472823126</v>
      </c>
      <c r="L36" s="16">
        <v>67.94263092096125</v>
      </c>
      <c r="M36" s="16">
        <v>67.701610141361556</v>
      </c>
      <c r="N36" s="16">
        <v>70.315473116628752</v>
      </c>
      <c r="O36" s="16">
        <v>68.822342981205281</v>
      </c>
      <c r="P36" s="16">
        <v>70.189479255314353</v>
      </c>
      <c r="Q36" s="16">
        <v>70.208727704682232</v>
      </c>
      <c r="R36" s="16">
        <v>66.278210790453983</v>
      </c>
      <c r="S36" s="16">
        <v>64.915823060705605</v>
      </c>
      <c r="T36" s="16">
        <v>66.38151292200547</v>
      </c>
      <c r="U36" s="16">
        <v>63.544086480668817</v>
      </c>
      <c r="V36" s="16">
        <v>63.552610035197134</v>
      </c>
      <c r="W36" s="16">
        <v>71.08841806968023</v>
      </c>
      <c r="X36" s="16">
        <v>70.904096196172077</v>
      </c>
      <c r="Y36" s="16">
        <v>68.800396600804604</v>
      </c>
      <c r="Z36" s="16">
        <v>67.658333911405293</v>
      </c>
      <c r="AA36" s="16">
        <v>65.780224661943379</v>
      </c>
      <c r="AB36" s="16">
        <v>66.324715074144621</v>
      </c>
      <c r="AC36" s="16">
        <v>66.089697257372578</v>
      </c>
      <c r="AD36" s="16">
        <v>67.071657002615709</v>
      </c>
      <c r="AE36" s="16">
        <v>64.484176580141593</v>
      </c>
      <c r="AF36" s="16">
        <v>64.417143257978822</v>
      </c>
      <c r="AG36" s="16">
        <v>62.843132710933958</v>
      </c>
      <c r="AH36" s="16">
        <v>60.6</v>
      </c>
      <c r="AI36" s="16">
        <v>57</v>
      </c>
      <c r="AJ36" s="16">
        <v>59.1</v>
      </c>
      <c r="AK36" s="16">
        <v>60.4</v>
      </c>
      <c r="AL36" s="49" t="s">
        <v>87</v>
      </c>
      <c r="AM36" s="49">
        <v>58.6</v>
      </c>
      <c r="AN36" s="49">
        <v>56.6</v>
      </c>
      <c r="AO36" s="49">
        <v>58</v>
      </c>
      <c r="AP36" s="17">
        <v>59.7</v>
      </c>
    </row>
    <row r="37" spans="2:42" ht="15" customHeight="1" x14ac:dyDescent="0.2">
      <c r="B37" s="120"/>
      <c r="C37" s="13" t="s">
        <v>3</v>
      </c>
      <c r="D37" s="18">
        <v>60.214117191882096</v>
      </c>
      <c r="E37" s="19">
        <v>55.497240162210872</v>
      </c>
      <c r="F37" s="19">
        <v>55.185140367860598</v>
      </c>
      <c r="G37" s="19">
        <v>54.920291861285506</v>
      </c>
      <c r="H37" s="19">
        <v>58.734853753499806</v>
      </c>
      <c r="I37" s="19">
        <v>57.708838797636631</v>
      </c>
      <c r="J37" s="19">
        <v>59.32348104488424</v>
      </c>
      <c r="K37" s="19">
        <v>61.460270265294469</v>
      </c>
      <c r="L37" s="19">
        <v>60.794554799277677</v>
      </c>
      <c r="M37" s="19">
        <v>56.458084163606379</v>
      </c>
      <c r="N37" s="19">
        <v>56.926391821505497</v>
      </c>
      <c r="O37" s="19">
        <v>51.688209359616458</v>
      </c>
      <c r="P37" s="19">
        <v>49.930384942699142</v>
      </c>
      <c r="Q37" s="19">
        <v>55.567997791624535</v>
      </c>
      <c r="R37" s="19">
        <v>52.749820283680236</v>
      </c>
      <c r="S37" s="19">
        <v>50.433403068905335</v>
      </c>
      <c r="T37" s="19">
        <v>50.456945732291878</v>
      </c>
      <c r="U37" s="19">
        <v>43.932720070197192</v>
      </c>
      <c r="V37" s="19">
        <v>43.372204642083965</v>
      </c>
      <c r="W37" s="19">
        <v>49.828398737126982</v>
      </c>
      <c r="X37" s="19">
        <v>53.134713935206513</v>
      </c>
      <c r="Y37" s="19">
        <v>53.273787195579771</v>
      </c>
      <c r="Z37" s="19">
        <v>52.393157088318446</v>
      </c>
      <c r="AA37" s="19">
        <v>56.109516690236227</v>
      </c>
      <c r="AB37" s="19">
        <v>55.876926634254389</v>
      </c>
      <c r="AC37" s="19">
        <v>52.062514308865325</v>
      </c>
      <c r="AD37" s="19">
        <v>54.293420154585526</v>
      </c>
      <c r="AE37" s="19">
        <v>52.151449966730155</v>
      </c>
      <c r="AF37" s="19">
        <v>53.547260911318318</v>
      </c>
      <c r="AG37" s="19">
        <v>52.916404367551607</v>
      </c>
      <c r="AH37" s="19">
        <v>51</v>
      </c>
      <c r="AI37" s="19">
        <v>46.8</v>
      </c>
      <c r="AJ37" s="19">
        <v>45.1</v>
      </c>
      <c r="AK37" s="19">
        <v>47.8</v>
      </c>
      <c r="AL37" s="32" t="s">
        <v>88</v>
      </c>
      <c r="AM37" s="32">
        <v>44.6</v>
      </c>
      <c r="AN37" s="32">
        <v>37.299999999999997</v>
      </c>
      <c r="AO37" s="32">
        <v>46.4</v>
      </c>
      <c r="AP37" s="20">
        <v>47.4</v>
      </c>
    </row>
    <row r="38" spans="2:42" ht="15" customHeight="1" x14ac:dyDescent="0.2">
      <c r="B38" s="120"/>
      <c r="C38" s="10" t="s">
        <v>49</v>
      </c>
      <c r="D38" s="18">
        <v>5.037307998338119</v>
      </c>
      <c r="E38" s="19">
        <v>9.5280069414794717</v>
      </c>
      <c r="F38" s="19">
        <v>7.7900341480948958</v>
      </c>
      <c r="G38" s="19">
        <v>11.141230920842538</v>
      </c>
      <c r="H38" s="19">
        <v>10.668392697367167</v>
      </c>
      <c r="I38" s="19">
        <v>11.753755993980587</v>
      </c>
      <c r="J38" s="19">
        <v>10.552187198361555</v>
      </c>
      <c r="K38" s="19">
        <v>9.735527227457851</v>
      </c>
      <c r="L38" s="19">
        <v>10.520752618483437</v>
      </c>
      <c r="M38" s="19">
        <v>16.607472044281664</v>
      </c>
      <c r="N38" s="19">
        <v>19.041443798458772</v>
      </c>
      <c r="O38" s="19">
        <v>24.896178885203003</v>
      </c>
      <c r="P38" s="19">
        <v>28.863434417176286</v>
      </c>
      <c r="Q38" s="19">
        <v>20.853148022622996</v>
      </c>
      <c r="R38" s="19">
        <v>20.411520385704542</v>
      </c>
      <c r="S38" s="19">
        <v>22.309537658110141</v>
      </c>
      <c r="T38" s="19">
        <v>23.989461054351164</v>
      </c>
      <c r="U38" s="19">
        <v>30.86261444082249</v>
      </c>
      <c r="V38" s="19">
        <v>31.753857759636823</v>
      </c>
      <c r="W38" s="19">
        <v>29.906445958207101</v>
      </c>
      <c r="X38" s="19">
        <v>25.061150503636043</v>
      </c>
      <c r="Y38" s="19">
        <v>22.567616136450077</v>
      </c>
      <c r="Z38" s="19">
        <v>22.562153012924803</v>
      </c>
      <c r="AA38" s="19">
        <v>14.701542935444037</v>
      </c>
      <c r="AB38" s="19">
        <v>15.752481451613642</v>
      </c>
      <c r="AC38" s="19">
        <v>21.224462405813899</v>
      </c>
      <c r="AD38" s="19">
        <v>19.051619445650285</v>
      </c>
      <c r="AE38" s="19">
        <v>19.125198253999887</v>
      </c>
      <c r="AF38" s="19">
        <v>16.874207387820082</v>
      </c>
      <c r="AG38" s="19">
        <v>15.796043123826026</v>
      </c>
      <c r="AH38" s="19">
        <v>17.899999999999999</v>
      </c>
      <c r="AI38" s="32">
        <v>17.899999999999999</v>
      </c>
      <c r="AJ38" s="32">
        <v>23.7</v>
      </c>
      <c r="AK38" s="32">
        <v>20.9</v>
      </c>
      <c r="AL38" s="32" t="s">
        <v>89</v>
      </c>
      <c r="AM38" s="32">
        <v>23.8</v>
      </c>
      <c r="AN38" s="32">
        <v>34.200000000000003</v>
      </c>
      <c r="AO38" s="32">
        <v>20</v>
      </c>
      <c r="AP38" s="20">
        <v>20.6</v>
      </c>
    </row>
    <row r="39" spans="2:42" ht="15" customHeight="1" x14ac:dyDescent="0.2">
      <c r="B39" s="120"/>
      <c r="C39" s="13" t="s">
        <v>4</v>
      </c>
      <c r="D39" s="18">
        <v>81.912034208918755</v>
      </c>
      <c r="E39" s="19">
        <v>73.019492538260593</v>
      </c>
      <c r="F39" s="19">
        <v>71.708719359522433</v>
      </c>
      <c r="G39" s="19">
        <v>67.572468800222225</v>
      </c>
      <c r="H39" s="19">
        <v>63.558309073363773</v>
      </c>
      <c r="I39" s="19">
        <v>64.024462132874319</v>
      </c>
      <c r="J39" s="19">
        <v>63.957392829160916</v>
      </c>
      <c r="K39" s="19">
        <v>60.078665726736737</v>
      </c>
      <c r="L39" s="19">
        <v>62.532986394220202</v>
      </c>
      <c r="M39" s="19">
        <v>62.889701202743844</v>
      </c>
      <c r="N39" s="19">
        <v>64.35554294860755</v>
      </c>
      <c r="O39" s="19">
        <v>57.905126653961091</v>
      </c>
      <c r="P39" s="19">
        <v>55.718146067827149</v>
      </c>
      <c r="Q39" s="19">
        <v>57.36459736337293</v>
      </c>
      <c r="R39" s="19">
        <v>52.693909783685612</v>
      </c>
      <c r="S39" s="19">
        <v>54.827021497058915</v>
      </c>
      <c r="T39" s="19">
        <v>52.835591724973028</v>
      </c>
      <c r="U39" s="19">
        <v>53.110110448444672</v>
      </c>
      <c r="V39" s="19">
        <v>47.371163487173263</v>
      </c>
      <c r="W39" s="19">
        <v>44.268337812309618</v>
      </c>
      <c r="X39" s="19">
        <v>42.963796351399679</v>
      </c>
      <c r="Y39" s="19">
        <v>51.900533661277407</v>
      </c>
      <c r="Z39" s="19">
        <v>49.595462457235463</v>
      </c>
      <c r="AA39" s="19">
        <v>57.809682968534482</v>
      </c>
      <c r="AB39" s="19">
        <v>58.183322751805512</v>
      </c>
      <c r="AC39" s="19">
        <v>52.888727000714539</v>
      </c>
      <c r="AD39" s="19">
        <v>56.406535250558967</v>
      </c>
      <c r="AE39" s="19">
        <v>54.302801468064324</v>
      </c>
      <c r="AF39" s="19">
        <v>49.672974328821951</v>
      </c>
      <c r="AG39" s="19">
        <v>54.421049707459225</v>
      </c>
      <c r="AH39" s="19">
        <v>54.5</v>
      </c>
      <c r="AI39" s="32">
        <v>58.7</v>
      </c>
      <c r="AJ39" s="32">
        <v>58.8</v>
      </c>
      <c r="AK39" s="32">
        <v>52.7</v>
      </c>
      <c r="AL39" s="32" t="s">
        <v>80</v>
      </c>
      <c r="AM39" s="32">
        <v>50.2</v>
      </c>
      <c r="AN39" s="32">
        <v>59.1</v>
      </c>
      <c r="AO39" s="32">
        <v>59.8</v>
      </c>
      <c r="AP39" s="20">
        <v>48.4</v>
      </c>
    </row>
    <row r="40" spans="2:42" ht="15" customHeight="1" x14ac:dyDescent="0.2">
      <c r="B40" s="118" t="s">
        <v>26</v>
      </c>
      <c r="C40" s="13" t="s">
        <v>24</v>
      </c>
      <c r="D40" s="18">
        <v>18.02850701264212</v>
      </c>
      <c r="E40" s="19">
        <v>16.871598282477887</v>
      </c>
      <c r="F40" s="19">
        <v>20.561821647575734</v>
      </c>
      <c r="G40" s="19">
        <v>22.761099642497669</v>
      </c>
      <c r="H40" s="19">
        <v>20.300245785442566</v>
      </c>
      <c r="I40" s="19">
        <v>22.890941557212059</v>
      </c>
      <c r="J40" s="19">
        <v>21.238038945839289</v>
      </c>
      <c r="K40" s="19">
        <v>18.24413034641119</v>
      </c>
      <c r="L40" s="19">
        <v>20.849705610468956</v>
      </c>
      <c r="M40" s="19">
        <v>21.666557438206098</v>
      </c>
      <c r="N40" s="19">
        <v>19.075485439382906</v>
      </c>
      <c r="O40" s="19">
        <v>26.234476009496266</v>
      </c>
      <c r="P40" s="19">
        <v>23.866408271120076</v>
      </c>
      <c r="Q40" s="19">
        <v>24.010342901597813</v>
      </c>
      <c r="R40" s="19">
        <v>27.780692044852977</v>
      </c>
      <c r="S40" s="19">
        <v>29.461768731865305</v>
      </c>
      <c r="T40" s="19">
        <v>27.946402748979182</v>
      </c>
      <c r="U40" s="19">
        <v>34.218363742573253</v>
      </c>
      <c r="V40" s="19">
        <v>32.485768667514229</v>
      </c>
      <c r="W40" s="19">
        <v>31.221188057367161</v>
      </c>
      <c r="X40" s="19">
        <v>33.16155287237541</v>
      </c>
      <c r="Y40" s="19">
        <v>31.7010964376625</v>
      </c>
      <c r="Z40" s="19">
        <v>30.977910435343304</v>
      </c>
      <c r="AA40" s="19">
        <v>31.700204107652141</v>
      </c>
      <c r="AB40" s="19">
        <v>36.402186933614573</v>
      </c>
      <c r="AC40" s="19">
        <v>33.693896010729546</v>
      </c>
      <c r="AD40" s="19">
        <v>33.074420191952576</v>
      </c>
      <c r="AE40" s="19">
        <v>31.841062191196855</v>
      </c>
      <c r="AF40" s="19">
        <v>32.91081655189619</v>
      </c>
      <c r="AG40" s="19">
        <v>28.729732311292594</v>
      </c>
      <c r="AH40" s="19">
        <v>30.2</v>
      </c>
      <c r="AI40" s="32">
        <v>26</v>
      </c>
      <c r="AJ40" s="32">
        <v>34.799999999999997</v>
      </c>
      <c r="AK40" s="32">
        <v>38.6</v>
      </c>
      <c r="AL40" s="32" t="s">
        <v>81</v>
      </c>
      <c r="AM40" s="32">
        <v>35.700000000000003</v>
      </c>
      <c r="AN40" s="32">
        <v>41.1</v>
      </c>
      <c r="AO40" s="32">
        <v>43.8</v>
      </c>
      <c r="AP40" s="20">
        <v>39.700000000000003</v>
      </c>
    </row>
    <row r="41" spans="2:42" ht="15" customHeight="1" x14ac:dyDescent="0.2">
      <c r="B41" s="118" t="s">
        <v>27</v>
      </c>
      <c r="C41" s="13" t="s">
        <v>23</v>
      </c>
      <c r="D41" s="18">
        <v>31.871311041367999</v>
      </c>
      <c r="E41" s="19">
        <v>39.780040967454383</v>
      </c>
      <c r="F41" s="19">
        <v>43.152466921790463</v>
      </c>
      <c r="G41" s="19">
        <v>42.468794109420635</v>
      </c>
      <c r="H41" s="19">
        <v>46.452317527970166</v>
      </c>
      <c r="I41" s="19">
        <v>47.832216570316319</v>
      </c>
      <c r="J41" s="19">
        <v>48.45901079113051</v>
      </c>
      <c r="K41" s="19">
        <v>51.905576752899705</v>
      </c>
      <c r="L41" s="19">
        <v>47.788123200658042</v>
      </c>
      <c r="M41" s="19">
        <v>48.564822699668476</v>
      </c>
      <c r="N41" s="19">
        <v>46.844772693574434</v>
      </c>
      <c r="O41" s="19">
        <v>52.775091812665472</v>
      </c>
      <c r="P41" s="19">
        <v>52.731992291014215</v>
      </c>
      <c r="Q41" s="19">
        <v>51.568432197198746</v>
      </c>
      <c r="R41" s="19">
        <v>54.648571513972669</v>
      </c>
      <c r="S41" s="19">
        <v>54.706783925249255</v>
      </c>
      <c r="T41" s="19">
        <v>55.848120078269346</v>
      </c>
      <c r="U41" s="19">
        <v>56.366787669602481</v>
      </c>
      <c r="V41" s="19">
        <v>63.260069283380872</v>
      </c>
      <c r="W41" s="19">
        <v>66.061025701208777</v>
      </c>
      <c r="X41" s="19">
        <v>65.679243310461715</v>
      </c>
      <c r="Y41" s="19">
        <v>57.2637574834446</v>
      </c>
      <c r="Z41" s="19">
        <v>59.942208481509276</v>
      </c>
      <c r="AA41" s="19">
        <v>51.332731004444355</v>
      </c>
      <c r="AB41" s="19">
        <v>49.629799833821018</v>
      </c>
      <c r="AC41" s="19">
        <v>54.743538236441893</v>
      </c>
      <c r="AD41" s="19">
        <v>51.172086176612986</v>
      </c>
      <c r="AE41" s="19">
        <v>52.859790118914617</v>
      </c>
      <c r="AF41" s="19">
        <v>56.613760907393086</v>
      </c>
      <c r="AG41" s="19">
        <v>53.609793901872507</v>
      </c>
      <c r="AH41" s="19">
        <v>54.2</v>
      </c>
      <c r="AI41" s="32">
        <v>54.2</v>
      </c>
      <c r="AJ41" s="32">
        <v>52.2</v>
      </c>
      <c r="AK41" s="32">
        <v>58</v>
      </c>
      <c r="AL41" s="32" t="s">
        <v>82</v>
      </c>
      <c r="AM41" s="32">
        <v>59.6</v>
      </c>
      <c r="AN41" s="32">
        <v>55.4</v>
      </c>
      <c r="AO41" s="32">
        <v>54.7</v>
      </c>
      <c r="AP41" s="20">
        <v>59.6</v>
      </c>
    </row>
    <row r="42" spans="2:42" ht="15" customHeight="1" x14ac:dyDescent="0.2">
      <c r="B42" s="120"/>
      <c r="C42" s="13" t="s">
        <v>25</v>
      </c>
      <c r="D42" s="18">
        <v>12.27365776796208</v>
      </c>
      <c r="E42" s="19">
        <v>16.06915414554441</v>
      </c>
      <c r="F42" s="19">
        <v>19.843445180579266</v>
      </c>
      <c r="G42" s="19">
        <v>18.305775447680126</v>
      </c>
      <c r="H42" s="19">
        <v>19.530900372935537</v>
      </c>
      <c r="I42" s="19">
        <v>20.281008226990199</v>
      </c>
      <c r="J42" s="19">
        <v>20.471865511757205</v>
      </c>
      <c r="K42" s="19">
        <v>17.841590312543296</v>
      </c>
      <c r="L42" s="19">
        <v>18.06596444728785</v>
      </c>
      <c r="M42" s="19">
        <v>17.960422095874463</v>
      </c>
      <c r="N42" s="19">
        <v>19.338237611948664</v>
      </c>
      <c r="O42" s="19">
        <v>24.19806681523966</v>
      </c>
      <c r="P42" s="19">
        <v>23.867742712599373</v>
      </c>
      <c r="Q42" s="19">
        <v>23.422632628334956</v>
      </c>
      <c r="R42" s="19">
        <v>24.313544020307784</v>
      </c>
      <c r="S42" s="19">
        <v>26.905425190887932</v>
      </c>
      <c r="T42" s="19">
        <v>26.278412409185414</v>
      </c>
      <c r="U42" s="19">
        <v>32.435233674521939</v>
      </c>
      <c r="V42" s="19">
        <v>36.251887528004502</v>
      </c>
      <c r="W42" s="19">
        <v>34.902710949419081</v>
      </c>
      <c r="X42" s="19">
        <v>32.583430083801495</v>
      </c>
      <c r="Y42" s="19">
        <v>29.801064862903971</v>
      </c>
      <c r="Z42" s="19">
        <v>31.042732739777897</v>
      </c>
      <c r="AA42" s="19">
        <v>29.105854950151194</v>
      </c>
      <c r="AB42" s="19">
        <v>27.052544574844251</v>
      </c>
      <c r="AC42" s="19">
        <v>28.108167844114163</v>
      </c>
      <c r="AD42" s="19">
        <v>23.975605149059138</v>
      </c>
      <c r="AE42" s="19">
        <v>27.073804918827754</v>
      </c>
      <c r="AF42" s="19">
        <v>26.513239578346003</v>
      </c>
      <c r="AG42" s="19">
        <v>23.284686828190949</v>
      </c>
      <c r="AH42" s="19">
        <v>22.4</v>
      </c>
      <c r="AI42" s="32">
        <v>22.4</v>
      </c>
      <c r="AJ42" s="32">
        <v>26.6</v>
      </c>
      <c r="AK42" s="32">
        <v>33.700000000000003</v>
      </c>
      <c r="AL42" s="32" t="s">
        <v>83</v>
      </c>
      <c r="AM42" s="32">
        <v>31</v>
      </c>
      <c r="AN42" s="32">
        <v>31.6</v>
      </c>
      <c r="AO42" s="32">
        <v>33.4</v>
      </c>
      <c r="AP42" s="20">
        <v>29.7</v>
      </c>
    </row>
    <row r="43" spans="2:42" ht="15" customHeight="1" x14ac:dyDescent="0.2">
      <c r="B43" s="120"/>
      <c r="C43" s="13" t="s">
        <v>5</v>
      </c>
      <c r="D43" s="18">
        <v>63.408182648011206</v>
      </c>
      <c r="E43" s="19">
        <v>61.341900720937218</v>
      </c>
      <c r="F43" s="19">
        <v>59.847262557814354</v>
      </c>
      <c r="G43" s="19">
        <v>61.806271266667267</v>
      </c>
      <c r="H43" s="19">
        <v>65.749240976400444</v>
      </c>
      <c r="I43" s="19">
        <v>64.111849676286198</v>
      </c>
      <c r="J43" s="19">
        <v>64.924517164830249</v>
      </c>
      <c r="K43" s="19">
        <v>67.020990972746404</v>
      </c>
      <c r="L43" s="19">
        <v>67.173218502569796</v>
      </c>
      <c r="M43" s="19">
        <v>67.374023298576901</v>
      </c>
      <c r="N43" s="19">
        <v>69.640489449558657</v>
      </c>
      <c r="O43" s="19">
        <v>68.334780116488986</v>
      </c>
      <c r="P43" s="19">
        <v>69.875895748820454</v>
      </c>
      <c r="Q43" s="19">
        <v>69.497688263071481</v>
      </c>
      <c r="R43" s="19">
        <v>65.555374525306561</v>
      </c>
      <c r="S43" s="19">
        <v>63.959727302043611</v>
      </c>
      <c r="T43" s="19">
        <v>65.269991445948946</v>
      </c>
      <c r="U43" s="19">
        <v>62.376911182148298</v>
      </c>
      <c r="V43" s="19">
        <v>60.424516641322015</v>
      </c>
      <c r="W43" s="19">
        <v>66.372701920214922</v>
      </c>
      <c r="X43" s="19">
        <v>68.555852861583517</v>
      </c>
      <c r="Y43" s="19">
        <v>67.400590219780938</v>
      </c>
      <c r="Z43" s="19">
        <v>66.503224424574995</v>
      </c>
      <c r="AA43" s="19">
        <v>64.835254354898353</v>
      </c>
      <c r="AB43" s="19">
        <v>65.794415270687168</v>
      </c>
      <c r="AC43" s="19">
        <v>65.256696548971377</v>
      </c>
      <c r="AD43" s="19">
        <v>66.464584072528126</v>
      </c>
      <c r="AE43" s="19">
        <v>63.417839912782547</v>
      </c>
      <c r="AF43" s="19">
        <v>63.709720972935322</v>
      </c>
      <c r="AG43" s="19">
        <v>62.150017688689616</v>
      </c>
      <c r="AH43" s="19">
        <v>56.8</v>
      </c>
      <c r="AI43" s="32">
        <v>56.8</v>
      </c>
      <c r="AJ43" s="32">
        <v>58.9</v>
      </c>
      <c r="AK43" s="32">
        <v>59.8</v>
      </c>
      <c r="AL43" s="32" t="s">
        <v>84</v>
      </c>
      <c r="AM43" s="32">
        <v>58.5</v>
      </c>
      <c r="AN43" s="32">
        <v>56.6</v>
      </c>
      <c r="AO43" s="32">
        <v>57.3</v>
      </c>
      <c r="AP43" s="20">
        <v>58.1</v>
      </c>
    </row>
    <row r="44" spans="2:42" ht="15" customHeight="1" x14ac:dyDescent="0.2">
      <c r="B44" s="120"/>
      <c r="C44" s="13" t="s">
        <v>6</v>
      </c>
      <c r="D44" s="18">
        <v>60.214117191882096</v>
      </c>
      <c r="E44" s="19">
        <v>55.497240162210872</v>
      </c>
      <c r="F44" s="19">
        <v>55.185140367860598</v>
      </c>
      <c r="G44" s="19">
        <v>54.920291861285506</v>
      </c>
      <c r="H44" s="19">
        <v>58.734853753499806</v>
      </c>
      <c r="I44" s="19">
        <v>56.425453302553699</v>
      </c>
      <c r="J44" s="19">
        <v>57.926107056890686</v>
      </c>
      <c r="K44" s="19">
        <v>60.392157765217767</v>
      </c>
      <c r="L44" s="19">
        <v>60.02514238088623</v>
      </c>
      <c r="M44" s="19">
        <v>56.130497320821718</v>
      </c>
      <c r="N44" s="19">
        <v>56.25140815443541</v>
      </c>
      <c r="O44" s="19">
        <v>51.20064649490017</v>
      </c>
      <c r="P44" s="19">
        <v>49.616801436205243</v>
      </c>
      <c r="Q44" s="19">
        <v>54.856958350013777</v>
      </c>
      <c r="R44" s="19">
        <v>52.026984018532829</v>
      </c>
      <c r="S44" s="19">
        <v>49.477307310243354</v>
      </c>
      <c r="T44" s="19">
        <v>49.345424256235368</v>
      </c>
      <c r="U44" s="19">
        <v>42.76554477167668</v>
      </c>
      <c r="V44" s="19">
        <v>40.244111248208839</v>
      </c>
      <c r="W44" s="19">
        <v>45.112682587661666</v>
      </c>
      <c r="X44" s="19">
        <v>50.786470600617953</v>
      </c>
      <c r="Y44" s="19">
        <v>51.873980814556106</v>
      </c>
      <c r="Z44" s="19">
        <v>51.238047601488134</v>
      </c>
      <c r="AA44" s="19">
        <v>55.164546383191201</v>
      </c>
      <c r="AB44" s="19">
        <v>55.346626830796943</v>
      </c>
      <c r="AC44" s="19">
        <v>51.229513600464117</v>
      </c>
      <c r="AD44" s="19">
        <v>53.686347224497929</v>
      </c>
      <c r="AE44" s="19">
        <v>51.085113299371102</v>
      </c>
      <c r="AF44" s="19">
        <v>52.839838626274812</v>
      </c>
      <c r="AG44" s="19">
        <v>52.223289345307279</v>
      </c>
      <c r="AH44" s="19">
        <v>50.5</v>
      </c>
      <c r="AI44" s="32">
        <v>46.6</v>
      </c>
      <c r="AJ44" s="32">
        <v>44.9</v>
      </c>
      <c r="AK44" s="32">
        <v>47.3</v>
      </c>
      <c r="AL44" s="32" t="s">
        <v>85</v>
      </c>
      <c r="AM44" s="32">
        <v>44.5</v>
      </c>
      <c r="AN44" s="32">
        <v>37.299999999999997</v>
      </c>
      <c r="AO44" s="32">
        <v>45.7</v>
      </c>
      <c r="AP44" s="20">
        <v>45.8</v>
      </c>
    </row>
    <row r="45" spans="2:42" ht="15" customHeight="1" thickBot="1" x14ac:dyDescent="0.25">
      <c r="B45" s="121"/>
      <c r="C45" s="14" t="s">
        <v>7</v>
      </c>
      <c r="D45" s="21">
        <v>46.088759576509517</v>
      </c>
      <c r="E45" s="22">
        <v>42.381064133373386</v>
      </c>
      <c r="F45" s="22">
        <v>39.102283378662854</v>
      </c>
      <c r="G45" s="22">
        <v>38.99581141545579</v>
      </c>
      <c r="H45" s="22">
        <v>42.794458521443154</v>
      </c>
      <c r="I45" s="22">
        <v>40.482003622903044</v>
      </c>
      <c r="J45" s="22">
        <v>41.769092155258924</v>
      </c>
      <c r="K45" s="22">
        <v>45.666105148173372</v>
      </c>
      <c r="L45" s="22">
        <v>44.125711904431171</v>
      </c>
      <c r="M45" s="22">
        <v>40.9339979030227</v>
      </c>
      <c r="N45" s="22">
        <v>41.946552937634465</v>
      </c>
      <c r="O45" s="22">
        <v>34.860377778634223</v>
      </c>
      <c r="P45" s="22">
        <v>34.708353506163114</v>
      </c>
      <c r="Q45" s="22">
        <v>38.066372424785015</v>
      </c>
      <c r="R45" s="22">
        <v>35.053179095561198</v>
      </c>
      <c r="S45" s="22">
        <v>32.317225010384718</v>
      </c>
      <c r="T45" s="22">
        <v>33.001910629250361</v>
      </c>
      <c r="U45" s="22">
        <v>26.190282961985783</v>
      </c>
      <c r="V45" s="22">
        <v>24.692466485669126</v>
      </c>
      <c r="W45" s="22">
        <v>28.90479857830298</v>
      </c>
      <c r="X45" s="22">
        <v>31.730960394626972</v>
      </c>
      <c r="Y45" s="22">
        <v>33.06077031063662</v>
      </c>
      <c r="Z45" s="22">
        <v>32.307529417778085</v>
      </c>
      <c r="AA45" s="22">
        <v>34.849208549273662</v>
      </c>
      <c r="AB45" s="22">
        <v>33.500952288229961</v>
      </c>
      <c r="AC45" s="22">
        <v>31.851684041075284</v>
      </c>
      <c r="AD45" s="22">
        <v>33.750543713376707</v>
      </c>
      <c r="AE45" s="22">
        <v>32.742162809829097</v>
      </c>
      <c r="AF45" s="22">
        <v>34.055157335657469</v>
      </c>
      <c r="AG45" s="22">
        <v>35.020495999070683</v>
      </c>
      <c r="AH45" s="22">
        <v>31</v>
      </c>
      <c r="AI45" s="33">
        <v>30.5</v>
      </c>
      <c r="AJ45" s="33">
        <v>27.1</v>
      </c>
      <c r="AK45" s="33">
        <v>25.9</v>
      </c>
      <c r="AL45" s="33" t="s">
        <v>86</v>
      </c>
      <c r="AM45" s="33">
        <v>25.8</v>
      </c>
      <c r="AN45" s="33">
        <v>21.3</v>
      </c>
      <c r="AO45" s="33">
        <v>24</v>
      </c>
      <c r="AP45" s="23">
        <v>26</v>
      </c>
    </row>
    <row r="46" spans="2:42" ht="6.6" customHeight="1" thickBot="1" x14ac:dyDescent="0.25"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4"/>
      <c r="AH46" s="24"/>
      <c r="AI46" s="24"/>
      <c r="AJ46" s="24"/>
      <c r="AK46" s="24"/>
      <c r="AL46" s="24"/>
      <c r="AM46" s="24"/>
      <c r="AN46" s="24"/>
      <c r="AO46" s="24"/>
      <c r="AP46" s="24"/>
    </row>
    <row r="47" spans="2:42" ht="15" customHeight="1" x14ac:dyDescent="0.2">
      <c r="B47" s="119"/>
      <c r="C47" s="12" t="s">
        <v>2</v>
      </c>
      <c r="D47" s="15">
        <v>88.629757372201993</v>
      </c>
      <c r="E47" s="16">
        <v>87.571814580004158</v>
      </c>
      <c r="F47" s="16">
        <v>88.832960206903905</v>
      </c>
      <c r="G47" s="16">
        <v>88.524821770126934</v>
      </c>
      <c r="H47" s="16">
        <v>89.408368133705537</v>
      </c>
      <c r="I47" s="16">
        <v>90.382783559710717</v>
      </c>
      <c r="J47" s="16">
        <v>91.08786030635703</v>
      </c>
      <c r="K47" s="16">
        <v>91.092217307746949</v>
      </c>
      <c r="L47" s="16">
        <v>91.715980900132081</v>
      </c>
      <c r="M47" s="16">
        <v>91.151393143737209</v>
      </c>
      <c r="N47" s="16">
        <v>90.668366834675396</v>
      </c>
      <c r="O47" s="16">
        <v>91.524236994946634</v>
      </c>
      <c r="P47" s="16">
        <v>92.313335461362271</v>
      </c>
      <c r="Q47" s="16">
        <v>92.289241200705561</v>
      </c>
      <c r="R47" s="16">
        <v>93.517963174566333</v>
      </c>
      <c r="S47" s="16">
        <v>92.80728143988533</v>
      </c>
      <c r="T47" s="16">
        <v>93.208672552241637</v>
      </c>
      <c r="U47" s="16">
        <v>93.944585711325828</v>
      </c>
      <c r="V47" s="16">
        <v>93.691495732565315</v>
      </c>
      <c r="W47" s="16">
        <v>95.345902082749802</v>
      </c>
      <c r="X47" s="16">
        <v>94.736798358736849</v>
      </c>
      <c r="Y47" s="16">
        <v>93.35821290907414</v>
      </c>
      <c r="Z47" s="16">
        <v>93.264108484316409</v>
      </c>
      <c r="AA47" s="16">
        <v>93.015198836699142</v>
      </c>
      <c r="AB47" s="16">
        <v>93.651768227458248</v>
      </c>
      <c r="AC47" s="16">
        <v>94.191808752046768</v>
      </c>
      <c r="AD47" s="16">
        <v>93.697275979831446</v>
      </c>
      <c r="AE47" s="16">
        <v>94.480428982675278</v>
      </c>
      <c r="AF47" s="16">
        <v>93.738917114212455</v>
      </c>
      <c r="AG47" s="16">
        <v>93.115242609557029</v>
      </c>
      <c r="AH47" s="16">
        <v>91.7</v>
      </c>
      <c r="AI47" s="16">
        <v>93.4</v>
      </c>
      <c r="AJ47" s="16">
        <v>92</v>
      </c>
      <c r="AK47" s="16">
        <v>92.5</v>
      </c>
      <c r="AL47" s="49" t="s">
        <v>94</v>
      </c>
      <c r="AM47" s="49">
        <v>91.1</v>
      </c>
      <c r="AN47" s="49">
        <v>89.8</v>
      </c>
      <c r="AO47" s="49">
        <v>91.6</v>
      </c>
      <c r="AP47" s="17">
        <v>92.4</v>
      </c>
    </row>
    <row r="48" spans="2:42" ht="15" customHeight="1" x14ac:dyDescent="0.2">
      <c r="B48" s="120"/>
      <c r="C48" s="13" t="s">
        <v>3</v>
      </c>
      <c r="D48" s="18">
        <v>87.538177066268986</v>
      </c>
      <c r="E48" s="19">
        <v>84.219433287215125</v>
      </c>
      <c r="F48" s="19">
        <v>85.51732725129753</v>
      </c>
      <c r="G48" s="19">
        <v>85.148284488073216</v>
      </c>
      <c r="H48" s="19">
        <v>85.903167682660268</v>
      </c>
      <c r="I48" s="19">
        <v>85.289231110035402</v>
      </c>
      <c r="J48" s="19">
        <v>87.01277807361501</v>
      </c>
      <c r="K48" s="19">
        <v>87.895868395467517</v>
      </c>
      <c r="L48" s="19">
        <v>87.175535913847398</v>
      </c>
      <c r="M48" s="19">
        <v>85.970175758526537</v>
      </c>
      <c r="N48" s="19">
        <v>82.600534147272029</v>
      </c>
      <c r="O48" s="19">
        <v>80.511728309791494</v>
      </c>
      <c r="P48" s="19">
        <v>80.415613652345669</v>
      </c>
      <c r="Q48" s="19">
        <v>83.053621827229634</v>
      </c>
      <c r="R48" s="19">
        <v>84.882933848375785</v>
      </c>
      <c r="S48" s="19">
        <v>82.71628239076874</v>
      </c>
      <c r="T48" s="19">
        <v>82.827769935137098</v>
      </c>
      <c r="U48" s="19">
        <v>77.976756889114924</v>
      </c>
      <c r="V48" s="19">
        <v>79.006476192707368</v>
      </c>
      <c r="W48" s="19">
        <v>87.330854512402553</v>
      </c>
      <c r="X48" s="19">
        <v>87.166663594899703</v>
      </c>
      <c r="Y48" s="19">
        <v>87.660913446220405</v>
      </c>
      <c r="Z48" s="19">
        <v>88.440837852977651</v>
      </c>
      <c r="AA48" s="19">
        <v>89.156504848083756</v>
      </c>
      <c r="AB48" s="19">
        <v>89.802954435670372</v>
      </c>
      <c r="AC48" s="19">
        <v>89.372321365453772</v>
      </c>
      <c r="AD48" s="19">
        <v>90.124368826804201</v>
      </c>
      <c r="AE48" s="19">
        <v>90.791814150873122</v>
      </c>
      <c r="AF48" s="19">
        <v>89.290406587434106</v>
      </c>
      <c r="AG48" s="19">
        <v>89.623760755130945</v>
      </c>
      <c r="AH48" s="19">
        <v>87.3</v>
      </c>
      <c r="AI48" s="19">
        <v>89.6</v>
      </c>
      <c r="AJ48" s="19">
        <v>87.6</v>
      </c>
      <c r="AK48" s="19">
        <v>88</v>
      </c>
      <c r="AL48" s="32" t="s">
        <v>95</v>
      </c>
      <c r="AM48" s="32">
        <v>84.6</v>
      </c>
      <c r="AN48" s="32">
        <v>83.3</v>
      </c>
      <c r="AO48" s="32">
        <v>87.4</v>
      </c>
      <c r="AP48" s="20">
        <v>88.5</v>
      </c>
    </row>
    <row r="49" spans="2:42" ht="15" customHeight="1" x14ac:dyDescent="0.2">
      <c r="B49" s="120"/>
      <c r="C49" s="10" t="s">
        <v>49</v>
      </c>
      <c r="D49" s="18">
        <v>1.2316182942359779</v>
      </c>
      <c r="E49" s="19">
        <v>3.8281509968328327</v>
      </c>
      <c r="F49" s="19">
        <v>3.7324355147952044</v>
      </c>
      <c r="G49" s="19">
        <v>3.8142265802258191</v>
      </c>
      <c r="H49" s="19">
        <v>3.9204389076908654</v>
      </c>
      <c r="I49" s="19">
        <v>5.6355339469162153</v>
      </c>
      <c r="J49" s="19">
        <v>4.473792906141651</v>
      </c>
      <c r="K49" s="19">
        <v>3.5089154779061418</v>
      </c>
      <c r="L49" s="19">
        <v>4.9505494481149155</v>
      </c>
      <c r="M49" s="19">
        <v>5.684188915292145</v>
      </c>
      <c r="N49" s="19">
        <v>8.8981780184860284</v>
      </c>
      <c r="O49" s="19">
        <v>12.032341428602322</v>
      </c>
      <c r="P49" s="19">
        <v>12.888410704211193</v>
      </c>
      <c r="Q49" s="19">
        <v>10.007254641297585</v>
      </c>
      <c r="R49" s="19">
        <v>9.2335515371222012</v>
      </c>
      <c r="S49" s="19">
        <v>10.873068246970368</v>
      </c>
      <c r="T49" s="19">
        <v>11.137271171077186</v>
      </c>
      <c r="U49" s="19">
        <v>16.997071945452053</v>
      </c>
      <c r="V49" s="19">
        <v>15.673802008428947</v>
      </c>
      <c r="W49" s="19">
        <v>8.4062842715474648</v>
      </c>
      <c r="X49" s="19">
        <v>7.9907014961298835</v>
      </c>
      <c r="Y49" s="19">
        <v>6.1026226673839563</v>
      </c>
      <c r="Z49" s="19">
        <v>5.1716257301165971</v>
      </c>
      <c r="AA49" s="19">
        <v>4.148455345872935</v>
      </c>
      <c r="AB49" s="19">
        <v>4.1097075523870537</v>
      </c>
      <c r="AC49" s="19">
        <v>5.1166735732614956</v>
      </c>
      <c r="AD49" s="19">
        <v>3.8132454926398505</v>
      </c>
      <c r="AE49" s="19">
        <v>3.9041046611658783</v>
      </c>
      <c r="AF49" s="19">
        <v>4.7456389125535079</v>
      </c>
      <c r="AG49" s="19">
        <v>3.7496351366083709</v>
      </c>
      <c r="AH49" s="19">
        <v>4.9000000000000004</v>
      </c>
      <c r="AI49" s="32">
        <v>4</v>
      </c>
      <c r="AJ49" s="32">
        <v>4.8</v>
      </c>
      <c r="AK49" s="32">
        <v>4.8</v>
      </c>
      <c r="AL49" s="32" t="s">
        <v>96</v>
      </c>
      <c r="AM49" s="32">
        <v>7.1</v>
      </c>
      <c r="AN49" s="32">
        <v>7.3</v>
      </c>
      <c r="AO49" s="32">
        <v>4.5999999999999996</v>
      </c>
      <c r="AP49" s="20">
        <v>4.2</v>
      </c>
    </row>
    <row r="50" spans="2:42" ht="15" customHeight="1" x14ac:dyDescent="0.2">
      <c r="B50" s="120"/>
      <c r="C50" s="13" t="s">
        <v>4</v>
      </c>
      <c r="D50" s="18">
        <v>87.505765352992071</v>
      </c>
      <c r="E50" s="19">
        <v>86.59692082615868</v>
      </c>
      <c r="F50" s="19">
        <v>86.734529395926245</v>
      </c>
      <c r="G50" s="19">
        <v>85.209576267726518</v>
      </c>
      <c r="H50" s="19">
        <v>81.076000759054693</v>
      </c>
      <c r="I50" s="19">
        <v>82.378209435229991</v>
      </c>
      <c r="J50" s="19">
        <v>81.860118695584816</v>
      </c>
      <c r="K50" s="19">
        <v>78.138962668677479</v>
      </c>
      <c r="L50" s="19">
        <v>79.456616135994295</v>
      </c>
      <c r="M50" s="19">
        <v>77.705542765131739</v>
      </c>
      <c r="N50" s="19">
        <v>80.020969957478414</v>
      </c>
      <c r="O50" s="19">
        <v>77.307452016227884</v>
      </c>
      <c r="P50" s="19">
        <v>72.758489901030018</v>
      </c>
      <c r="Q50" s="19">
        <v>74.087784093291916</v>
      </c>
      <c r="R50" s="19">
        <v>72.982506072901288</v>
      </c>
      <c r="S50" s="19">
        <v>71.183196757890698</v>
      </c>
      <c r="T50" s="19">
        <v>72.370095759734312</v>
      </c>
      <c r="U50" s="19">
        <v>70.941658769725194</v>
      </c>
      <c r="V50" s="19">
        <v>69.570073175020127</v>
      </c>
      <c r="W50" s="19">
        <v>69.622779942316441</v>
      </c>
      <c r="X50" s="19">
        <v>70.459215801739433</v>
      </c>
      <c r="Y50" s="19">
        <v>70.466911253618932</v>
      </c>
      <c r="Z50" s="19">
        <v>72.370394365859212</v>
      </c>
      <c r="AA50" s="19">
        <v>77.290114307425867</v>
      </c>
      <c r="AB50" s="19">
        <v>76.859826081794665</v>
      </c>
      <c r="AC50" s="19">
        <v>76.001822923150371</v>
      </c>
      <c r="AD50" s="19">
        <v>79.466782526265902</v>
      </c>
      <c r="AE50" s="19">
        <v>80.777771431890812</v>
      </c>
      <c r="AF50" s="19">
        <v>78.909336602558298</v>
      </c>
      <c r="AG50" s="19">
        <v>78.063054024863177</v>
      </c>
      <c r="AH50" s="19">
        <v>80.400000000000006</v>
      </c>
      <c r="AI50" s="32">
        <v>78.400000000000006</v>
      </c>
      <c r="AJ50" s="32">
        <v>78.099999999999994</v>
      </c>
      <c r="AK50" s="32">
        <v>79.3</v>
      </c>
      <c r="AL50" s="32" t="s">
        <v>90</v>
      </c>
      <c r="AM50" s="32">
        <v>77.7</v>
      </c>
      <c r="AN50" s="32">
        <v>77.900000000000006</v>
      </c>
      <c r="AO50" s="32">
        <v>80.599999999999994</v>
      </c>
      <c r="AP50" s="20">
        <v>81.099999999999994</v>
      </c>
    </row>
    <row r="51" spans="2:42" ht="15" customHeight="1" x14ac:dyDescent="0.2">
      <c r="B51" s="118" t="s">
        <v>28</v>
      </c>
      <c r="C51" s="13" t="s">
        <v>24</v>
      </c>
      <c r="D51" s="18">
        <v>8.0290286102781749</v>
      </c>
      <c r="E51" s="19">
        <v>8.668163286776073</v>
      </c>
      <c r="F51" s="19">
        <v>9.983047790370259</v>
      </c>
      <c r="G51" s="19">
        <v>11.733149882405273</v>
      </c>
      <c r="H51" s="19">
        <v>9.6363119631086285</v>
      </c>
      <c r="I51" s="19">
        <v>10.910002391734087</v>
      </c>
      <c r="J51" s="19">
        <v>9.0151401933622264</v>
      </c>
      <c r="K51" s="19">
        <v>8.7776986404973414</v>
      </c>
      <c r="L51" s="19">
        <v>11.133840053501162</v>
      </c>
      <c r="M51" s="19">
        <v>11.7484423786512</v>
      </c>
      <c r="N51" s="19">
        <v>11.382912752927751</v>
      </c>
      <c r="O51" s="19">
        <v>14.048298778490196</v>
      </c>
      <c r="P51" s="19">
        <v>13.954150511054255</v>
      </c>
      <c r="Q51" s="19">
        <v>13.680530603921264</v>
      </c>
      <c r="R51" s="19">
        <v>14.452080516921912</v>
      </c>
      <c r="S51" s="19">
        <v>14.532602327610389</v>
      </c>
      <c r="T51" s="19">
        <v>14.796311914615146</v>
      </c>
      <c r="U51" s="19">
        <v>18.432836634148902</v>
      </c>
      <c r="V51" s="19">
        <v>19.717263214297589</v>
      </c>
      <c r="W51" s="19">
        <v>19.616423362535762</v>
      </c>
      <c r="X51" s="19">
        <v>15.912066494253096</v>
      </c>
      <c r="Y51" s="19">
        <v>15.448664680136634</v>
      </c>
      <c r="Z51" s="19">
        <v>15.932794035335121</v>
      </c>
      <c r="AA51" s="19">
        <v>14.358387638062956</v>
      </c>
      <c r="AB51" s="19">
        <v>16.603735646739022</v>
      </c>
      <c r="AC51" s="19">
        <v>15.458654538135955</v>
      </c>
      <c r="AD51" s="19">
        <v>15.112222819156473</v>
      </c>
      <c r="AE51" s="19">
        <v>16.67273422020741</v>
      </c>
      <c r="AF51" s="19">
        <v>16.541121552289752</v>
      </c>
      <c r="AG51" s="19">
        <v>16.399243121476502</v>
      </c>
      <c r="AH51" s="19">
        <v>17.100000000000001</v>
      </c>
      <c r="AI51" s="32">
        <v>18</v>
      </c>
      <c r="AJ51" s="32">
        <v>20</v>
      </c>
      <c r="AK51" s="32">
        <v>21.4</v>
      </c>
      <c r="AL51" s="32" t="s">
        <v>91</v>
      </c>
      <c r="AM51" s="32">
        <v>20.2</v>
      </c>
      <c r="AN51" s="32">
        <v>29.8</v>
      </c>
      <c r="AO51" s="32">
        <v>21.1</v>
      </c>
      <c r="AP51" s="20">
        <v>18.8</v>
      </c>
    </row>
    <row r="52" spans="2:42" ht="15" customHeight="1" x14ac:dyDescent="0.2">
      <c r="B52" s="118" t="s">
        <v>29</v>
      </c>
      <c r="C52" s="13" t="s">
        <v>23</v>
      </c>
      <c r="D52" s="18">
        <v>33.057900507394592</v>
      </c>
      <c r="E52" s="19">
        <v>34.443359208066923</v>
      </c>
      <c r="F52" s="19">
        <v>33.732031536433375</v>
      </c>
      <c r="G52" s="19">
        <v>34.439441643301244</v>
      </c>
      <c r="H52" s="19">
        <v>38.091055943179093</v>
      </c>
      <c r="I52" s="19">
        <v>38.866368135753007</v>
      </c>
      <c r="J52" s="19">
        <v>37.943877263594082</v>
      </c>
      <c r="K52" s="19">
        <v>38.010725762208907</v>
      </c>
      <c r="L52" s="19">
        <v>37.704762135623625</v>
      </c>
      <c r="M52" s="19">
        <v>39.514291020599281</v>
      </c>
      <c r="N52" s="19">
        <v>38.016795739996653</v>
      </c>
      <c r="O52" s="19">
        <v>38.689435401346579</v>
      </c>
      <c r="P52" s="19">
        <v>39.491673891730002</v>
      </c>
      <c r="Q52" s="19">
        <v>39.18518591722821</v>
      </c>
      <c r="R52" s="19">
        <v>39.322018651908259</v>
      </c>
      <c r="S52" s="19">
        <v>41.446591626037602</v>
      </c>
      <c r="T52" s="19">
        <v>41.948715090740322</v>
      </c>
      <c r="U52" s="19">
        <v>43.215236056063674</v>
      </c>
      <c r="V52" s="19">
        <v>46.70478237905057</v>
      </c>
      <c r="W52" s="19">
        <v>46.070317753065488</v>
      </c>
      <c r="X52" s="19">
        <v>43.084906806366938</v>
      </c>
      <c r="Y52" s="19">
        <v>42.877959504878397</v>
      </c>
      <c r="Z52" s="19">
        <v>40.75832062387623</v>
      </c>
      <c r="AA52" s="19">
        <v>35.348652378379811</v>
      </c>
      <c r="AB52" s="19">
        <v>35.516987636668738</v>
      </c>
      <c r="AC52" s="19">
        <v>37.852014729647387</v>
      </c>
      <c r="AD52" s="19">
        <v>32.74960294054231</v>
      </c>
      <c r="AE52" s="19">
        <v>32.473546537245483</v>
      </c>
      <c r="AF52" s="19">
        <v>34.60568132717804</v>
      </c>
      <c r="AG52" s="19">
        <v>36.017871262022695</v>
      </c>
      <c r="AH52" s="19">
        <v>34.4</v>
      </c>
      <c r="AI52" s="32">
        <v>36.200000000000003</v>
      </c>
      <c r="AJ52" s="32">
        <v>36.4</v>
      </c>
      <c r="AK52" s="32">
        <v>34.9</v>
      </c>
      <c r="AL52" s="32" t="s">
        <v>92</v>
      </c>
      <c r="AM52" s="32">
        <v>37.6</v>
      </c>
      <c r="AN52" s="32">
        <v>39.799999999999997</v>
      </c>
      <c r="AO52" s="32">
        <v>33.700000000000003</v>
      </c>
      <c r="AP52" s="20">
        <v>34.9</v>
      </c>
    </row>
    <row r="53" spans="2:42" ht="15" customHeight="1" x14ac:dyDescent="0.2">
      <c r="B53" s="120"/>
      <c r="C53" s="13" t="s">
        <v>25</v>
      </c>
      <c r="D53" s="18">
        <v>4.5606513530522346</v>
      </c>
      <c r="E53" s="19">
        <v>7.1450338843282113</v>
      </c>
      <c r="F53" s="19">
        <v>7.1492016192741108</v>
      </c>
      <c r="G53" s="19">
        <v>7.6977967756588868</v>
      </c>
      <c r="H53" s="19">
        <v>7.4064863679455888</v>
      </c>
      <c r="I53" s="19">
        <v>8.8285146724256531</v>
      </c>
      <c r="J53" s="19">
        <v>8.0708152429579343</v>
      </c>
      <c r="K53" s="19">
        <v>6.3662135210942949</v>
      </c>
      <c r="L53" s="19">
        <v>7.1232050390364972</v>
      </c>
      <c r="M53" s="19">
        <v>9.2057857872971471</v>
      </c>
      <c r="N53" s="19">
        <v>9.1151313358408945</v>
      </c>
      <c r="O53" s="19">
        <v>10.737556222733703</v>
      </c>
      <c r="P53" s="19">
        <v>10.737961253763624</v>
      </c>
      <c r="Q53" s="19">
        <v>12.155103811805542</v>
      </c>
      <c r="R53" s="19">
        <v>11.439282349052</v>
      </c>
      <c r="S53" s="19">
        <v>11.63922400896932</v>
      </c>
      <c r="T53" s="19">
        <v>12.802543871830666</v>
      </c>
      <c r="U53" s="19">
        <v>15.014551202648201</v>
      </c>
      <c r="V53" s="19">
        <v>18.266167517629288</v>
      </c>
      <c r="W53" s="19">
        <v>16.986614434446825</v>
      </c>
      <c r="X53" s="19">
        <v>14.412146494578613</v>
      </c>
      <c r="Y53" s="19">
        <v>12.841269571862469</v>
      </c>
      <c r="Z53" s="19">
        <v>11.832269076094459</v>
      </c>
      <c r="AA53" s="19">
        <v>8.8675590170229004</v>
      </c>
      <c r="AB53" s="19">
        <v>10.70718468023485</v>
      </c>
      <c r="AC53" s="19">
        <v>10.595430478864925</v>
      </c>
      <c r="AD53" s="19">
        <v>9.1542578733985156</v>
      </c>
      <c r="AE53" s="19">
        <v>9.7938532104176019</v>
      </c>
      <c r="AF53" s="19">
        <v>10.972429104223046</v>
      </c>
      <c r="AG53" s="19">
        <v>9.5522027046579563</v>
      </c>
      <c r="AH53" s="1">
        <v>10.199999999999999</v>
      </c>
      <c r="AI53" s="32">
        <v>10.7</v>
      </c>
      <c r="AJ53" s="32">
        <v>12.6</v>
      </c>
      <c r="AK53" s="32">
        <v>11.8</v>
      </c>
      <c r="AL53" s="32" t="s">
        <v>93</v>
      </c>
      <c r="AM53" s="32">
        <v>11.8</v>
      </c>
      <c r="AN53" s="32">
        <v>15.5</v>
      </c>
      <c r="AO53" s="32">
        <v>11.1</v>
      </c>
      <c r="AP53" s="20">
        <v>10.5</v>
      </c>
    </row>
    <row r="54" spans="2:42" ht="15" customHeight="1" x14ac:dyDescent="0.2">
      <c r="B54" s="120"/>
      <c r="C54" s="13" t="s">
        <v>5</v>
      </c>
      <c r="D54" s="18">
        <v>88.629757372201993</v>
      </c>
      <c r="E54" s="19">
        <v>87.571814580004158</v>
      </c>
      <c r="F54" s="19">
        <v>88.832960206903905</v>
      </c>
      <c r="G54" s="19">
        <v>88.524821770126934</v>
      </c>
      <c r="H54" s="19">
        <v>89.408368133705537</v>
      </c>
      <c r="I54" s="19">
        <v>89.178764968186826</v>
      </c>
      <c r="J54" s="19">
        <v>90.275860421991922</v>
      </c>
      <c r="K54" s="19">
        <v>90.563603517832732</v>
      </c>
      <c r="L54" s="19">
        <v>91.057685664939541</v>
      </c>
      <c r="M54" s="19">
        <v>90.828918333722214</v>
      </c>
      <c r="N54" s="19">
        <v>90.34089037932489</v>
      </c>
      <c r="O54" s="19">
        <v>91.070279141401542</v>
      </c>
      <c r="P54" s="19">
        <v>91.893289748740585</v>
      </c>
      <c r="Q54" s="19">
        <v>91.003306978345762</v>
      </c>
      <c r="R54" s="19">
        <v>92.581540859097217</v>
      </c>
      <c r="S54" s="19">
        <v>91.840480497415484</v>
      </c>
      <c r="T54" s="19">
        <v>92.261627970770647</v>
      </c>
      <c r="U54" s="19">
        <v>92.85822455783466</v>
      </c>
      <c r="V54" s="19">
        <v>90.914039267134527</v>
      </c>
      <c r="W54" s="19">
        <v>91.810344668099091</v>
      </c>
      <c r="X54" s="19">
        <v>92.175378378446752</v>
      </c>
      <c r="Y54" s="19">
        <v>92.215080593713196</v>
      </c>
      <c r="Z54" s="19">
        <v>92.135229804767789</v>
      </c>
      <c r="AA54" s="19">
        <v>92.390730324527297</v>
      </c>
      <c r="AB54" s="19">
        <v>93.106396536806017</v>
      </c>
      <c r="AC54" s="19">
        <v>93.883200287367103</v>
      </c>
      <c r="AD54" s="19">
        <v>93.21750036476385</v>
      </c>
      <c r="AE54" s="19">
        <v>94.050002227915414</v>
      </c>
      <c r="AF54" s="19">
        <v>93.388072094241451</v>
      </c>
      <c r="AG54" s="19">
        <v>92.825633846632456</v>
      </c>
      <c r="AH54" s="19">
        <v>91.2</v>
      </c>
      <c r="AI54" s="32">
        <v>93</v>
      </c>
      <c r="AJ54" s="32">
        <v>91.8</v>
      </c>
      <c r="AK54" s="32">
        <v>92.2</v>
      </c>
      <c r="AL54" s="32" t="s">
        <v>97</v>
      </c>
      <c r="AM54" s="32">
        <v>91</v>
      </c>
      <c r="AN54" s="32">
        <v>89.1</v>
      </c>
      <c r="AO54" s="32">
        <v>91.5</v>
      </c>
      <c r="AP54" s="20">
        <v>92.2</v>
      </c>
    </row>
    <row r="55" spans="2:42" ht="15" customHeight="1" x14ac:dyDescent="0.2">
      <c r="B55" s="120"/>
      <c r="C55" s="13" t="s">
        <v>6</v>
      </c>
      <c r="D55" s="18">
        <v>87.538177066268986</v>
      </c>
      <c r="E55" s="19">
        <v>84.219433287215125</v>
      </c>
      <c r="F55" s="19">
        <v>85.51732725129753</v>
      </c>
      <c r="G55" s="19">
        <v>85.148284488073216</v>
      </c>
      <c r="H55" s="19">
        <v>85.903167682660268</v>
      </c>
      <c r="I55" s="19">
        <v>84.085212518511526</v>
      </c>
      <c r="J55" s="19">
        <v>86.200778189249888</v>
      </c>
      <c r="K55" s="19">
        <v>87.367254605553299</v>
      </c>
      <c r="L55" s="19">
        <v>86.517240678654886</v>
      </c>
      <c r="M55" s="19">
        <v>85.647700948511542</v>
      </c>
      <c r="N55" s="19">
        <v>82.273057691921522</v>
      </c>
      <c r="O55" s="19">
        <v>80.057770456246402</v>
      </c>
      <c r="P55" s="19">
        <v>79.995567939723983</v>
      </c>
      <c r="Q55" s="19">
        <v>81.767687604869835</v>
      </c>
      <c r="R55" s="19">
        <v>83.946511532906683</v>
      </c>
      <c r="S55" s="19">
        <v>81.749481448298894</v>
      </c>
      <c r="T55" s="19">
        <v>81.880725353666094</v>
      </c>
      <c r="U55" s="19">
        <v>76.890395735623741</v>
      </c>
      <c r="V55" s="19">
        <v>76.229019727276594</v>
      </c>
      <c r="W55" s="19">
        <v>83.795297097751856</v>
      </c>
      <c r="X55" s="19">
        <v>84.60524361460962</v>
      </c>
      <c r="Y55" s="19">
        <v>86.517781130859461</v>
      </c>
      <c r="Z55" s="19">
        <v>87.311959173429017</v>
      </c>
      <c r="AA55" s="19">
        <v>88.532036335911926</v>
      </c>
      <c r="AB55" s="19">
        <v>89.257582745018141</v>
      </c>
      <c r="AC55" s="19">
        <v>89.063712900774135</v>
      </c>
      <c r="AD55" s="19">
        <v>89.644593211736606</v>
      </c>
      <c r="AE55" s="19">
        <v>90.361387396113287</v>
      </c>
      <c r="AF55" s="19">
        <v>88.939561567463116</v>
      </c>
      <c r="AG55" s="19">
        <v>89.334151992206372</v>
      </c>
      <c r="AH55" s="19">
        <v>86.7</v>
      </c>
      <c r="AI55" s="32">
        <v>89.2</v>
      </c>
      <c r="AJ55" s="32">
        <v>87.4</v>
      </c>
      <c r="AK55" s="32">
        <v>87.7</v>
      </c>
      <c r="AL55" s="32" t="s">
        <v>98</v>
      </c>
      <c r="AM55" s="32">
        <v>84.5</v>
      </c>
      <c r="AN55" s="32">
        <v>82.6</v>
      </c>
      <c r="AO55" s="32">
        <v>87.3</v>
      </c>
      <c r="AP55" s="20">
        <v>88.3</v>
      </c>
    </row>
    <row r="56" spans="2:42" ht="15" customHeight="1" thickBot="1" x14ac:dyDescent="0.25">
      <c r="B56" s="121"/>
      <c r="C56" s="14" t="s">
        <v>7</v>
      </c>
      <c r="D56" s="21">
        <v>78.891290114500265</v>
      </c>
      <c r="E56" s="22">
        <v>74.989587413354613</v>
      </c>
      <c r="F56" s="22">
        <v>75.119226270634258</v>
      </c>
      <c r="G56" s="22">
        <v>73.712328685920241</v>
      </c>
      <c r="H56" s="22">
        <v>75.517724078191989</v>
      </c>
      <c r="I56" s="22">
        <v>73.194197738003922</v>
      </c>
      <c r="J56" s="22">
        <v>76.266023915472587</v>
      </c>
      <c r="K56" s="22">
        <v>79.270449554382324</v>
      </c>
      <c r="L56" s="22">
        <v>76.24833892106065</v>
      </c>
      <c r="M56" s="22">
        <v>74.298928853273367</v>
      </c>
      <c r="N56" s="22">
        <v>71.854454908733118</v>
      </c>
      <c r="O56" s="22">
        <v>68.156644117907803</v>
      </c>
      <c r="P56" s="22">
        <v>68.059165604652222</v>
      </c>
      <c r="Q56" s="22">
        <v>69.484614010628761</v>
      </c>
      <c r="R56" s="22">
        <v>71.052073983776779</v>
      </c>
      <c r="S56" s="22">
        <v>69.165682242735642</v>
      </c>
      <c r="T56" s="22">
        <v>68.91847357450493</v>
      </c>
      <c r="U56" s="22">
        <v>62.032095835452338</v>
      </c>
      <c r="V56" s="22">
        <v>60.110577000511014</v>
      </c>
      <c r="W56" s="22">
        <v>66.847687936450029</v>
      </c>
      <c r="X56" s="22">
        <v>70.535647494142864</v>
      </c>
      <c r="Y56" s="22">
        <v>72.479836148978436</v>
      </c>
      <c r="Z56" s="22">
        <v>73.088637630265183</v>
      </c>
      <c r="AA56" s="22">
        <v>75.400922576670581</v>
      </c>
      <c r="AB56" s="22">
        <v>74.297790788267719</v>
      </c>
      <c r="AC56" s="22">
        <v>75.018002724169847</v>
      </c>
      <c r="AD56" s="22">
        <v>75.771446714342318</v>
      </c>
      <c r="AE56" s="22">
        <v>75.039671530460808</v>
      </c>
      <c r="AF56" s="22">
        <v>73.85608120263251</v>
      </c>
      <c r="AG56" s="22">
        <v>74.423132025116459</v>
      </c>
      <c r="AH56" s="22">
        <v>71.900000000000006</v>
      </c>
      <c r="AI56" s="33">
        <v>72.7</v>
      </c>
      <c r="AJ56" s="33">
        <v>68.900000000000006</v>
      </c>
      <c r="AK56" s="33">
        <v>68.400000000000006</v>
      </c>
      <c r="AL56" s="33" t="s">
        <v>71</v>
      </c>
      <c r="AM56" s="33">
        <v>66.5</v>
      </c>
      <c r="AN56" s="33">
        <v>57.5</v>
      </c>
      <c r="AO56" s="33">
        <v>67.400000000000006</v>
      </c>
      <c r="AP56" s="23">
        <v>71.099999999999994</v>
      </c>
    </row>
    <row r="57" spans="2:42" ht="5.0999999999999996" customHeight="1" thickBot="1" x14ac:dyDescent="0.25">
      <c r="C57" s="1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</row>
    <row r="58" spans="2:42" ht="15" customHeight="1" x14ac:dyDescent="0.2">
      <c r="B58" s="119"/>
      <c r="C58" s="12" t="s">
        <v>2</v>
      </c>
      <c r="D58" s="15">
        <v>33.364179122565702</v>
      </c>
      <c r="E58" s="16">
        <v>36.816964745736513</v>
      </c>
      <c r="F58" s="16">
        <v>40.281881695166909</v>
      </c>
      <c r="G58" s="16">
        <v>40.757797854659408</v>
      </c>
      <c r="H58" s="16">
        <v>42.514852239021444</v>
      </c>
      <c r="I58" s="16">
        <v>43.853256617006146</v>
      </c>
      <c r="J58" s="16">
        <v>45.097108843287579</v>
      </c>
      <c r="K58" s="16">
        <v>44.002876837240365</v>
      </c>
      <c r="L58" s="16">
        <v>46.708508396251489</v>
      </c>
      <c r="M58" s="16">
        <v>50.052258862298515</v>
      </c>
      <c r="N58" s="16">
        <v>49.321154168544489</v>
      </c>
      <c r="O58" s="16">
        <v>53.356500285604859</v>
      </c>
      <c r="P58" s="16">
        <v>53.306936327975542</v>
      </c>
      <c r="Q58" s="16">
        <v>54.42449643594707</v>
      </c>
      <c r="R58" s="16">
        <v>56.281977370790571</v>
      </c>
      <c r="S58" s="16">
        <v>58.12145782637095</v>
      </c>
      <c r="T58" s="16">
        <v>56.823639131988337</v>
      </c>
      <c r="U58" s="16">
        <v>56.791063884698247</v>
      </c>
      <c r="V58" s="16">
        <v>61.465488715178182</v>
      </c>
      <c r="W58" s="16">
        <v>61.569036624020377</v>
      </c>
      <c r="X58" s="16">
        <v>64.79972151828963</v>
      </c>
      <c r="Y58" s="16">
        <v>64.612063857415265</v>
      </c>
      <c r="Z58" s="16">
        <v>64.203293173792815</v>
      </c>
      <c r="AA58" s="16">
        <v>61.79833814728407</v>
      </c>
      <c r="AB58" s="16">
        <v>64.188688878795787</v>
      </c>
      <c r="AC58" s="16">
        <v>65.794260630749449</v>
      </c>
      <c r="AD58" s="16">
        <v>63.567968083797567</v>
      </c>
      <c r="AE58" s="16">
        <v>64.183521670503026</v>
      </c>
      <c r="AF58" s="16">
        <v>65.351687248349705</v>
      </c>
      <c r="AG58" s="16">
        <v>64.306270588578258</v>
      </c>
      <c r="AH58" s="16">
        <v>64</v>
      </c>
      <c r="AI58" s="16">
        <v>63.1</v>
      </c>
      <c r="AJ58" s="16">
        <v>65</v>
      </c>
      <c r="AK58" s="16">
        <v>65.900000000000006</v>
      </c>
      <c r="AL58" s="49" t="s">
        <v>103</v>
      </c>
      <c r="AM58" s="49">
        <v>67.099999999999994</v>
      </c>
      <c r="AN58" s="49">
        <v>64.2</v>
      </c>
      <c r="AO58" s="49">
        <v>70.5</v>
      </c>
      <c r="AP58" s="17">
        <v>69.8</v>
      </c>
    </row>
    <row r="59" spans="2:42" ht="15" customHeight="1" x14ac:dyDescent="0.2">
      <c r="B59" s="120"/>
      <c r="C59" s="13" t="s">
        <v>3</v>
      </c>
      <c r="D59" s="18">
        <v>32.614444658931845</v>
      </c>
      <c r="E59" s="19">
        <v>35.752663068679482</v>
      </c>
      <c r="F59" s="19">
        <v>38.717800936692804</v>
      </c>
      <c r="G59" s="19">
        <v>39.007855202601391</v>
      </c>
      <c r="H59" s="19">
        <v>40.605631355384368</v>
      </c>
      <c r="I59" s="19">
        <v>41.88611890733479</v>
      </c>
      <c r="J59" s="19">
        <v>43.36584495197075</v>
      </c>
      <c r="K59" s="19">
        <v>42.168636236040093</v>
      </c>
      <c r="L59" s="19">
        <v>44.426034685079117</v>
      </c>
      <c r="M59" s="19">
        <v>45.527906657768426</v>
      </c>
      <c r="N59" s="19">
        <v>43.348232526106244</v>
      </c>
      <c r="O59" s="19">
        <v>44.503631996859447</v>
      </c>
      <c r="P59" s="19">
        <v>44.01356612435098</v>
      </c>
      <c r="Q59" s="19">
        <v>46.829962879741885</v>
      </c>
      <c r="R59" s="19">
        <v>49.031293172110914</v>
      </c>
      <c r="S59" s="19">
        <v>49.879468488374314</v>
      </c>
      <c r="T59" s="19">
        <v>49.074711080534797</v>
      </c>
      <c r="U59" s="19">
        <v>48.541162354381413</v>
      </c>
      <c r="V59" s="19">
        <v>51.990029648327273</v>
      </c>
      <c r="W59" s="19">
        <v>52.664202463983258</v>
      </c>
      <c r="X59" s="19">
        <v>57.520810667870535</v>
      </c>
      <c r="Y59" s="19">
        <v>58.806947988945169</v>
      </c>
      <c r="Z59" s="19">
        <v>59.236621559424187</v>
      </c>
      <c r="AA59" s="19">
        <v>57.063249277594693</v>
      </c>
      <c r="AB59" s="19">
        <v>59.412137213629656</v>
      </c>
      <c r="AC59" s="19">
        <v>60.544207618217946</v>
      </c>
      <c r="AD59" s="19">
        <v>58.909370547944583</v>
      </c>
      <c r="AE59" s="19">
        <v>59.882624098985595</v>
      </c>
      <c r="AF59" s="19">
        <v>60.507684773269133</v>
      </c>
      <c r="AG59" s="19">
        <v>60.922863889455733</v>
      </c>
      <c r="AH59" s="19">
        <v>60.3</v>
      </c>
      <c r="AI59" s="19">
        <v>58.9</v>
      </c>
      <c r="AJ59" s="19">
        <v>60.9</v>
      </c>
      <c r="AK59" s="19">
        <v>61.2</v>
      </c>
      <c r="AL59" s="32" t="s">
        <v>104</v>
      </c>
      <c r="AM59" s="32">
        <v>61.6</v>
      </c>
      <c r="AN59" s="32">
        <v>58.6</v>
      </c>
      <c r="AO59" s="32">
        <v>66.099999999999994</v>
      </c>
      <c r="AP59" s="20">
        <v>66.3</v>
      </c>
    </row>
    <row r="60" spans="2:42" ht="15" customHeight="1" x14ac:dyDescent="0.2">
      <c r="B60" s="120"/>
      <c r="C60" s="10" t="s">
        <v>49</v>
      </c>
      <c r="D60" s="18">
        <v>2.2471239615386609</v>
      </c>
      <c r="E60" s="19">
        <v>2.8907914718317018</v>
      </c>
      <c r="F60" s="19">
        <v>3.882839362645186</v>
      </c>
      <c r="G60" s="19">
        <v>4.2935161960865535</v>
      </c>
      <c r="H60" s="19">
        <v>4.4907150868202548</v>
      </c>
      <c r="I60" s="19">
        <v>4.4857277689805723</v>
      </c>
      <c r="J60" s="19">
        <v>3.8389686960487315</v>
      </c>
      <c r="K60" s="19">
        <v>4.1684560943250055</v>
      </c>
      <c r="L60" s="19">
        <v>4.886633698102731</v>
      </c>
      <c r="M60" s="19">
        <v>9.0392567835495381</v>
      </c>
      <c r="N60" s="19">
        <v>12.110263320333221</v>
      </c>
      <c r="O60" s="19">
        <v>16.591920836932843</v>
      </c>
      <c r="P60" s="19">
        <v>17.433697833329415</v>
      </c>
      <c r="Q60" s="19">
        <v>13.95425599416118</v>
      </c>
      <c r="R60" s="19">
        <v>12.882781553518477</v>
      </c>
      <c r="S60" s="19">
        <v>14.180630779458989</v>
      </c>
      <c r="T60" s="19">
        <v>13.636803572989297</v>
      </c>
      <c r="U60" s="19">
        <v>14.526759961860281</v>
      </c>
      <c r="V60" s="19">
        <v>15.415901288540566</v>
      </c>
      <c r="W60" s="19">
        <v>14.463169554553367</v>
      </c>
      <c r="X60" s="19">
        <v>11.232935389027308</v>
      </c>
      <c r="Y60" s="19">
        <v>8.9845696328176796</v>
      </c>
      <c r="Z60" s="19">
        <v>7.7358518058010999</v>
      </c>
      <c r="AA60" s="19">
        <v>7.6621621416489027</v>
      </c>
      <c r="AB60" s="19">
        <v>7.4414227001667612</v>
      </c>
      <c r="AC60" s="19">
        <v>7.9794999779628899</v>
      </c>
      <c r="AD60" s="19">
        <v>7.3285298811373831</v>
      </c>
      <c r="AE60" s="19">
        <v>6.7009373427603629</v>
      </c>
      <c r="AF60" s="19">
        <v>7.4122072115328521</v>
      </c>
      <c r="AG60" s="19">
        <v>5.2613946791737431</v>
      </c>
      <c r="AH60" s="19">
        <v>5.6</v>
      </c>
      <c r="AI60" s="32">
        <v>6.7</v>
      </c>
      <c r="AJ60" s="32">
        <v>6.2</v>
      </c>
      <c r="AK60" s="32">
        <v>7</v>
      </c>
      <c r="AL60" s="32" t="s">
        <v>105</v>
      </c>
      <c r="AM60" s="32">
        <v>8.1999999999999993</v>
      </c>
      <c r="AN60" s="32">
        <v>8.6999999999999993</v>
      </c>
      <c r="AO60" s="32">
        <v>6.2</v>
      </c>
      <c r="AP60" s="20">
        <v>5</v>
      </c>
    </row>
    <row r="61" spans="2:42" ht="15" customHeight="1" x14ac:dyDescent="0.2">
      <c r="B61" s="120"/>
      <c r="C61" s="13" t="s">
        <v>4</v>
      </c>
      <c r="D61" s="18">
        <v>86.549441869760088</v>
      </c>
      <c r="E61" s="19">
        <v>84.480844674771149</v>
      </c>
      <c r="F61" s="19">
        <v>84.049418846692802</v>
      </c>
      <c r="G61" s="19">
        <v>81.680106799444346</v>
      </c>
      <c r="H61" s="19">
        <v>79.545942824916409</v>
      </c>
      <c r="I61" s="19">
        <v>83.083581369157756</v>
      </c>
      <c r="J61" s="19">
        <v>83.916629703527292</v>
      </c>
      <c r="K61" s="19">
        <v>81.706615945904701</v>
      </c>
      <c r="L61" s="19">
        <v>81.818168847086213</v>
      </c>
      <c r="M61" s="19">
        <v>78.162995754969089</v>
      </c>
      <c r="N61" s="19">
        <v>83.971537536464126</v>
      </c>
      <c r="O61" s="19">
        <v>79.083359712086605</v>
      </c>
      <c r="P61" s="19">
        <v>77.256034497870175</v>
      </c>
      <c r="Q61" s="19">
        <v>78.627486718375565</v>
      </c>
      <c r="R61" s="19">
        <v>78.250002098922835</v>
      </c>
      <c r="S61" s="19">
        <v>77.041186297547355</v>
      </c>
      <c r="T61" s="19">
        <v>75.884370715145195</v>
      </c>
      <c r="U61" s="19">
        <v>78.211252653927815</v>
      </c>
      <c r="V61" s="19">
        <v>78.219454617025747</v>
      </c>
      <c r="W61" s="19">
        <v>78.857599672430013</v>
      </c>
      <c r="X61" s="19">
        <v>76.751688768391574</v>
      </c>
      <c r="Y61" s="19">
        <v>78.610578107690188</v>
      </c>
      <c r="Z61" s="19">
        <v>77.197332842251512</v>
      </c>
      <c r="AA61" s="19">
        <v>79.874672692640758</v>
      </c>
      <c r="AB61" s="19">
        <v>79.083452695318073</v>
      </c>
      <c r="AC61" s="19">
        <v>78.973237919273004</v>
      </c>
      <c r="AD61" s="19">
        <v>83.215275484569446</v>
      </c>
      <c r="AE61" s="19">
        <v>81.811385066749182</v>
      </c>
      <c r="AF61" s="19">
        <v>83.887806021428432</v>
      </c>
      <c r="AG61" s="19">
        <v>85.511253741824518</v>
      </c>
      <c r="AH61" s="19">
        <v>81.8</v>
      </c>
      <c r="AI61" s="32">
        <v>85.2</v>
      </c>
      <c r="AJ61" s="32">
        <v>83.4</v>
      </c>
      <c r="AK61" s="32">
        <v>85</v>
      </c>
      <c r="AL61" s="32" t="s">
        <v>99</v>
      </c>
      <c r="AM61" s="32">
        <v>84.6</v>
      </c>
      <c r="AN61" s="32">
        <v>86.4</v>
      </c>
      <c r="AO61" s="32">
        <v>84.5</v>
      </c>
      <c r="AP61" s="20">
        <v>86.6</v>
      </c>
    </row>
    <row r="62" spans="2:42" ht="15" customHeight="1" x14ac:dyDescent="0.2">
      <c r="B62" s="118" t="s">
        <v>30</v>
      </c>
      <c r="C62" s="13" t="s">
        <v>24</v>
      </c>
      <c r="D62" s="18">
        <v>30.236908888599974</v>
      </c>
      <c r="E62" s="19">
        <v>25.768547770089238</v>
      </c>
      <c r="F62" s="19">
        <v>31.853647181977067</v>
      </c>
      <c r="G62" s="19">
        <v>33.435931372171822</v>
      </c>
      <c r="H62" s="19">
        <v>31.471016797902141</v>
      </c>
      <c r="I62" s="19">
        <v>33.135116556292914</v>
      </c>
      <c r="J62" s="19">
        <v>32.298756141062825</v>
      </c>
      <c r="K62" s="19">
        <v>31.370154580916793</v>
      </c>
      <c r="L62" s="19">
        <v>31.101518525851251</v>
      </c>
      <c r="M62" s="19">
        <v>31.134347717635318</v>
      </c>
      <c r="N62" s="19">
        <v>34.089325003613467</v>
      </c>
      <c r="O62" s="19">
        <v>34.268766579935416</v>
      </c>
      <c r="P62" s="19">
        <v>35.631242801130256</v>
      </c>
      <c r="Q62" s="19">
        <v>30.212545889363092</v>
      </c>
      <c r="R62" s="19">
        <v>33.360168563240606</v>
      </c>
      <c r="S62" s="19">
        <v>34.746119530598172</v>
      </c>
      <c r="T62" s="19">
        <v>34.117265534925558</v>
      </c>
      <c r="U62" s="19">
        <v>36.591858791201581</v>
      </c>
      <c r="V62" s="19">
        <v>37.349974800832129</v>
      </c>
      <c r="W62" s="19">
        <v>40.354106972723883</v>
      </c>
      <c r="X62" s="19">
        <v>36.274792407877513</v>
      </c>
      <c r="Y62" s="19">
        <v>38.122276982780228</v>
      </c>
      <c r="Z62" s="19">
        <v>37.842126305908529</v>
      </c>
      <c r="AA62" s="19">
        <v>34.400591796330573</v>
      </c>
      <c r="AB62" s="19">
        <v>39.367226837416624</v>
      </c>
      <c r="AC62" s="19">
        <v>39.004961096027671</v>
      </c>
      <c r="AD62" s="19">
        <v>37.0212324323223</v>
      </c>
      <c r="AE62" s="19">
        <v>37.533964173003788</v>
      </c>
      <c r="AF62" s="19">
        <v>35.746419530453963</v>
      </c>
      <c r="AG62" s="19">
        <v>37.281554741151233</v>
      </c>
      <c r="AH62" s="19">
        <v>32.9</v>
      </c>
      <c r="AI62" s="32">
        <v>33.200000000000003</v>
      </c>
      <c r="AJ62" s="32">
        <v>32.700000000000003</v>
      </c>
      <c r="AK62" s="32">
        <v>30.5</v>
      </c>
      <c r="AL62" s="32" t="s">
        <v>100</v>
      </c>
      <c r="AM62" s="32">
        <v>34.299999999999997</v>
      </c>
      <c r="AN62" s="32">
        <v>41.2</v>
      </c>
      <c r="AO62" s="32">
        <v>37</v>
      </c>
      <c r="AP62" s="20">
        <v>33.700000000000003</v>
      </c>
    </row>
    <row r="63" spans="2:42" ht="15" customHeight="1" x14ac:dyDescent="0.2">
      <c r="B63" s="118" t="s">
        <v>29</v>
      </c>
      <c r="C63" s="13" t="s">
        <v>23</v>
      </c>
      <c r="D63" s="18">
        <v>46.307379931787715</v>
      </c>
      <c r="E63" s="19">
        <v>46.256679073474878</v>
      </c>
      <c r="F63" s="19">
        <v>45.955894422376154</v>
      </c>
      <c r="G63" s="19">
        <v>48.035139673087635</v>
      </c>
      <c r="H63" s="19">
        <v>49.103368379230893</v>
      </c>
      <c r="I63" s="19">
        <v>47.876798237288376</v>
      </c>
      <c r="J63" s="19">
        <v>46.058710098668804</v>
      </c>
      <c r="K63" s="19">
        <v>47.061485260001426</v>
      </c>
      <c r="L63" s="19">
        <v>48.061426840523879</v>
      </c>
      <c r="M63" s="19">
        <v>48.996017387730191</v>
      </c>
      <c r="N63" s="19">
        <v>44.429246601831217</v>
      </c>
      <c r="O63" s="19">
        <v>46.430695277268448</v>
      </c>
      <c r="P63" s="19">
        <v>47.561050165862831</v>
      </c>
      <c r="Q63" s="19">
        <v>47.017073567720772</v>
      </c>
      <c r="R63" s="19">
        <v>47.455475332598084</v>
      </c>
      <c r="S63" s="19">
        <v>47.80644437382125</v>
      </c>
      <c r="T63" s="19">
        <v>48.722960894158298</v>
      </c>
      <c r="U63" s="19">
        <v>47.06669960646223</v>
      </c>
      <c r="V63" s="19">
        <v>49.847885493214342</v>
      </c>
      <c r="W63" s="19">
        <v>52.669578282380058</v>
      </c>
      <c r="X63" s="19">
        <v>52.684078167520241</v>
      </c>
      <c r="Y63" s="19">
        <v>48.112551807971585</v>
      </c>
      <c r="Z63" s="19">
        <v>49.02331751458825</v>
      </c>
      <c r="AA63" s="19">
        <v>45.482253363369992</v>
      </c>
      <c r="AB63" s="19">
        <v>43.715338633887846</v>
      </c>
      <c r="AC63" s="19">
        <v>42.848639875789473</v>
      </c>
      <c r="AD63" s="19">
        <v>40.688971468859584</v>
      </c>
      <c r="AE63" s="19">
        <v>42.436103435430695</v>
      </c>
      <c r="AF63" s="19">
        <v>39.21488136030235</v>
      </c>
      <c r="AG63" s="19">
        <v>38.354618087439356</v>
      </c>
      <c r="AH63" s="19">
        <v>41.2</v>
      </c>
      <c r="AI63" s="32">
        <v>41.8</v>
      </c>
      <c r="AJ63" s="32">
        <v>41.8</v>
      </c>
      <c r="AK63" s="32">
        <v>40.700000000000003</v>
      </c>
      <c r="AL63" s="32" t="s">
        <v>101</v>
      </c>
      <c r="AM63" s="32">
        <v>41.2</v>
      </c>
      <c r="AN63" s="32">
        <v>45.7</v>
      </c>
      <c r="AO63" s="32">
        <v>35.200000000000003</v>
      </c>
      <c r="AP63" s="20">
        <v>38.9</v>
      </c>
    </row>
    <row r="64" spans="2:42" ht="15" customHeight="1" x14ac:dyDescent="0.2">
      <c r="B64" s="120"/>
      <c r="C64" s="13" t="s">
        <v>25</v>
      </c>
      <c r="D64" s="18">
        <v>31.081310631295374</v>
      </c>
      <c r="E64" s="19">
        <v>29.049269214227973</v>
      </c>
      <c r="F64" s="19">
        <v>32.018913528774497</v>
      </c>
      <c r="G64" s="19">
        <v>32.378870513370231</v>
      </c>
      <c r="H64" s="19">
        <v>33.361305690208624</v>
      </c>
      <c r="I64" s="19">
        <v>32.265109273573337</v>
      </c>
      <c r="J64" s="19">
        <v>31.615006194852896</v>
      </c>
      <c r="K64" s="19">
        <v>31.718973255852401</v>
      </c>
      <c r="L64" s="19">
        <v>31.129593441303143</v>
      </c>
      <c r="M64" s="19">
        <v>31.180366562248945</v>
      </c>
      <c r="N64" s="19">
        <v>30.91216074815798</v>
      </c>
      <c r="O64" s="19">
        <v>32.514908237937128</v>
      </c>
      <c r="P64" s="19">
        <v>33.417862936421066</v>
      </c>
      <c r="Q64" s="19">
        <v>30.749768269282939</v>
      </c>
      <c r="R64" s="19">
        <v>32.080679169595157</v>
      </c>
      <c r="S64" s="19">
        <v>33.163860066638136</v>
      </c>
      <c r="T64" s="19">
        <v>34.92045164340167</v>
      </c>
      <c r="U64" s="19">
        <v>32.642618296200673</v>
      </c>
      <c r="V64" s="19">
        <v>35.448373180766794</v>
      </c>
      <c r="W64" s="19">
        <v>41.675145684950515</v>
      </c>
      <c r="X64" s="19">
        <v>40.364269177262955</v>
      </c>
      <c r="Y64" s="19">
        <v>36.650246889366407</v>
      </c>
      <c r="Z64" s="19">
        <v>36.380428974887415</v>
      </c>
      <c r="AA64" s="19">
        <v>33.286773219733234</v>
      </c>
      <c r="AB64" s="19">
        <v>32.333243466910993</v>
      </c>
      <c r="AC64" s="19">
        <v>31.366350702151678</v>
      </c>
      <c r="AD64" s="19">
        <v>30.055705561011852</v>
      </c>
      <c r="AE64" s="19">
        <v>30.749856833888391</v>
      </c>
      <c r="AF64" s="19">
        <v>27.989886134194347</v>
      </c>
      <c r="AG64" s="19">
        <v>26.601452649177904</v>
      </c>
      <c r="AH64" s="19">
        <v>24.5</v>
      </c>
      <c r="AI64" s="32">
        <v>27</v>
      </c>
      <c r="AJ64" s="32">
        <v>26.9</v>
      </c>
      <c r="AK64" s="32">
        <v>24.6</v>
      </c>
      <c r="AL64" s="32" t="s">
        <v>102</v>
      </c>
      <c r="AM64" s="32">
        <v>24.2</v>
      </c>
      <c r="AN64" s="32">
        <v>31.2</v>
      </c>
      <c r="AO64" s="32">
        <v>21</v>
      </c>
      <c r="AP64" s="20">
        <v>22.2</v>
      </c>
    </row>
    <row r="65" spans="2:42" ht="15" customHeight="1" x14ac:dyDescent="0.2">
      <c r="B65" s="120"/>
      <c r="C65" s="13" t="s">
        <v>5</v>
      </c>
      <c r="D65" s="18">
        <v>33.364179122565702</v>
      </c>
      <c r="E65" s="19">
        <v>36.816964745736513</v>
      </c>
      <c r="F65" s="19">
        <v>40.281881695166909</v>
      </c>
      <c r="G65" s="19">
        <v>40.757797854659408</v>
      </c>
      <c r="H65" s="19">
        <v>42.514852239021444</v>
      </c>
      <c r="I65" s="19">
        <v>42.868368782310363</v>
      </c>
      <c r="J65" s="19">
        <v>44.680167349511038</v>
      </c>
      <c r="K65" s="19">
        <v>43.576928792774147</v>
      </c>
      <c r="L65" s="19">
        <v>46.186044887830299</v>
      </c>
      <c r="M65" s="19">
        <v>49.547568323722118</v>
      </c>
      <c r="N65" s="19">
        <v>49.096613971567429</v>
      </c>
      <c r="O65" s="19">
        <v>52.952279361980082</v>
      </c>
      <c r="P65" s="19">
        <v>52.835601603282647</v>
      </c>
      <c r="Q65" s="19">
        <v>53.322590538109552</v>
      </c>
      <c r="R65" s="19">
        <v>55.027791900081965</v>
      </c>
      <c r="S65" s="19">
        <v>56.983907124546775</v>
      </c>
      <c r="T65" s="19">
        <v>55.280713192433431</v>
      </c>
      <c r="U65" s="19">
        <v>55.506971923810475</v>
      </c>
      <c r="V65" s="19">
        <v>55.708658209493791</v>
      </c>
      <c r="W65" s="19">
        <v>56.08645994134627</v>
      </c>
      <c r="X65" s="19">
        <v>59.517328990313509</v>
      </c>
      <c r="Y65" s="19">
        <v>61.115255017101269</v>
      </c>
      <c r="Z65" s="19">
        <v>61.941964703343686</v>
      </c>
      <c r="AA65" s="19">
        <v>60.090112654889914</v>
      </c>
      <c r="AB65" s="19">
        <v>63.448756183145662</v>
      </c>
      <c r="AC65" s="19">
        <v>65.124550752777949</v>
      </c>
      <c r="AD65" s="19">
        <v>62.696366533329829</v>
      </c>
      <c r="AE65" s="19">
        <v>63.281773290172417</v>
      </c>
      <c r="AF65" s="19">
        <v>64.854882272382028</v>
      </c>
      <c r="AG65" s="19">
        <v>64.077281870390351</v>
      </c>
      <c r="AH65" s="19">
        <v>63.2</v>
      </c>
      <c r="AI65" s="32">
        <v>62.3</v>
      </c>
      <c r="AJ65" s="32">
        <v>64.599999999999994</v>
      </c>
      <c r="AK65" s="32">
        <v>65.3</v>
      </c>
      <c r="AL65" s="32" t="s">
        <v>106</v>
      </c>
      <c r="AM65" s="32">
        <v>66.7</v>
      </c>
      <c r="AN65" s="32">
        <v>63.6</v>
      </c>
      <c r="AO65" s="32">
        <v>69.7</v>
      </c>
      <c r="AP65" s="20">
        <v>69</v>
      </c>
    </row>
    <row r="66" spans="2:42" ht="15" customHeight="1" x14ac:dyDescent="0.2">
      <c r="B66" s="120"/>
      <c r="C66" s="13" t="s">
        <v>6</v>
      </c>
      <c r="D66" s="18">
        <v>32.614444658931845</v>
      </c>
      <c r="E66" s="19">
        <v>35.752663068679482</v>
      </c>
      <c r="F66" s="19">
        <v>38.717800936692804</v>
      </c>
      <c r="G66" s="19">
        <v>39.007855202601391</v>
      </c>
      <c r="H66" s="19">
        <v>40.605631355384368</v>
      </c>
      <c r="I66" s="19">
        <v>40.901231072639007</v>
      </c>
      <c r="J66" s="19">
        <v>42.948903458194202</v>
      </c>
      <c r="K66" s="19">
        <v>41.742688191573876</v>
      </c>
      <c r="L66" s="19">
        <v>43.903571176657927</v>
      </c>
      <c r="M66" s="19">
        <v>45.023216119192028</v>
      </c>
      <c r="N66" s="19">
        <v>43.123692329129192</v>
      </c>
      <c r="O66" s="19">
        <v>44.099411073234677</v>
      </c>
      <c r="P66" s="19">
        <v>43.542231399658085</v>
      </c>
      <c r="Q66" s="19">
        <v>45.728056981904366</v>
      </c>
      <c r="R66" s="19">
        <v>47.777107701402315</v>
      </c>
      <c r="S66" s="19">
        <v>48.74191778655014</v>
      </c>
      <c r="T66" s="19">
        <v>47.531785140979899</v>
      </c>
      <c r="U66" s="19">
        <v>47.257070393493642</v>
      </c>
      <c r="V66" s="19">
        <v>46.233199142642874</v>
      </c>
      <c r="W66" s="19">
        <v>47.181625781309144</v>
      </c>
      <c r="X66" s="19">
        <v>52.238418139894407</v>
      </c>
      <c r="Y66" s="19">
        <v>55.310139148631166</v>
      </c>
      <c r="Z66" s="19">
        <v>56.975293088975064</v>
      </c>
      <c r="AA66" s="19">
        <v>55.355023785200551</v>
      </c>
      <c r="AB66" s="19">
        <v>58.67220451797953</v>
      </c>
      <c r="AC66" s="19">
        <v>59.874497740246447</v>
      </c>
      <c r="AD66" s="19">
        <v>58.037768997476846</v>
      </c>
      <c r="AE66" s="19">
        <v>58.980875718654993</v>
      </c>
      <c r="AF66" s="19">
        <v>60.010879797301456</v>
      </c>
      <c r="AG66" s="19">
        <v>60.69387517126782</v>
      </c>
      <c r="AH66" s="19">
        <v>59.6</v>
      </c>
      <c r="AI66" s="32">
        <v>58</v>
      </c>
      <c r="AJ66" s="32">
        <v>60.5</v>
      </c>
      <c r="AK66" s="32">
        <v>60.7</v>
      </c>
      <c r="AL66" s="32" t="s">
        <v>107</v>
      </c>
      <c r="AM66" s="32">
        <v>61.2</v>
      </c>
      <c r="AN66" s="32">
        <v>58</v>
      </c>
      <c r="AO66" s="32">
        <v>65.400000000000006</v>
      </c>
      <c r="AP66" s="20">
        <v>65.5</v>
      </c>
    </row>
    <row r="67" spans="2:42" ht="15" customHeight="1" thickBot="1" x14ac:dyDescent="0.25">
      <c r="B67" s="121"/>
      <c r="C67" s="14" t="s">
        <v>7</v>
      </c>
      <c r="D67" s="21">
        <v>17.8830843596267</v>
      </c>
      <c r="E67" s="22">
        <v>21.167129295687566</v>
      </c>
      <c r="F67" s="22">
        <v>20.582892864221648</v>
      </c>
      <c r="G67" s="22">
        <v>20.282921724260152</v>
      </c>
      <c r="H67" s="22">
        <v>21.680820002661171</v>
      </c>
      <c r="I67" s="22">
        <v>21.611689356835697</v>
      </c>
      <c r="J67" s="22">
        <v>22.485570658600828</v>
      </c>
      <c r="K67" s="22">
        <v>22.705217753461653</v>
      </c>
      <c r="L67" s="22">
        <v>23.926627114381247</v>
      </c>
      <c r="M67" s="22">
        <v>24.462109400889094</v>
      </c>
      <c r="N67" s="22">
        <v>22.338229819141361</v>
      </c>
      <c r="O67" s="22">
        <v>22.805933523540531</v>
      </c>
      <c r="P67" s="22">
        <v>22.226600425959496</v>
      </c>
      <c r="Q67" s="22">
        <v>25.448937547572299</v>
      </c>
      <c r="R67" s="22">
        <v>25.481441930201349</v>
      </c>
      <c r="S67" s="22">
        <v>25.398384043256623</v>
      </c>
      <c r="T67" s="22">
        <v>25.122494120282223</v>
      </c>
      <c r="U67" s="22">
        <v>24.476151419686236</v>
      </c>
      <c r="V67" s="22">
        <v>24.267330469933469</v>
      </c>
      <c r="W67" s="22">
        <v>22.213141463446746</v>
      </c>
      <c r="X67" s="22">
        <v>26.25625173066803</v>
      </c>
      <c r="Y67" s="22">
        <v>27.303221325349998</v>
      </c>
      <c r="Z67" s="22">
        <v>27.87569584854544</v>
      </c>
      <c r="AA67" s="22">
        <v>28.69987057523819</v>
      </c>
      <c r="AB67" s="22">
        <v>29.002771610725318</v>
      </c>
      <c r="AC67" s="22">
        <v>30.449431482133722</v>
      </c>
      <c r="AD67" s="22">
        <v>29.899524297926071</v>
      </c>
      <c r="AE67" s="22">
        <v>29.73287751046864</v>
      </c>
      <c r="AF67" s="22">
        <v>31.492995580632201</v>
      </c>
      <c r="AG67" s="22">
        <v>31.71984957583885</v>
      </c>
      <c r="AH67" s="22">
        <v>33</v>
      </c>
      <c r="AI67" s="33">
        <v>30.3</v>
      </c>
      <c r="AJ67" s="33">
        <v>31.2</v>
      </c>
      <c r="AK67" s="33">
        <v>33.4</v>
      </c>
      <c r="AL67" s="33" t="s">
        <v>108</v>
      </c>
      <c r="AM67" s="33">
        <v>33.1</v>
      </c>
      <c r="AN67" s="33">
        <v>25.5</v>
      </c>
      <c r="AO67" s="33">
        <v>35.6</v>
      </c>
      <c r="AP67" s="23">
        <v>36.799999999999997</v>
      </c>
    </row>
    <row r="68" spans="2:42" ht="3.95" customHeight="1" thickBot="1" x14ac:dyDescent="0.25">
      <c r="C68" s="1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</row>
    <row r="69" spans="2:42" ht="15" customHeight="1" x14ac:dyDescent="0.2">
      <c r="B69" s="119"/>
      <c r="C69" s="12" t="s">
        <v>2</v>
      </c>
      <c r="D69" s="15">
        <v>87.112346025898518</v>
      </c>
      <c r="E69" s="16">
        <v>86.193665966393709</v>
      </c>
      <c r="F69" s="16">
        <v>87.370220308938968</v>
      </c>
      <c r="G69" s="16">
        <v>86.999956677469342</v>
      </c>
      <c r="H69" s="16">
        <v>88.045535112782957</v>
      </c>
      <c r="I69" s="16">
        <v>88.5905535182428</v>
      </c>
      <c r="J69" s="16">
        <v>88.970685824928637</v>
      </c>
      <c r="K69" s="16">
        <v>89.331953316862169</v>
      </c>
      <c r="L69" s="16">
        <v>89.842150047813831</v>
      </c>
      <c r="M69" s="16">
        <v>89.388261342467544</v>
      </c>
      <c r="N69" s="16">
        <v>89.81587339791804</v>
      </c>
      <c r="O69" s="16">
        <v>90.086112335262314</v>
      </c>
      <c r="P69" s="16">
        <v>89.883336565097864</v>
      </c>
      <c r="Q69" s="16">
        <v>90.066028067481255</v>
      </c>
      <c r="R69" s="16">
        <v>91.901257410954912</v>
      </c>
      <c r="S69" s="16">
        <v>90.275990195266729</v>
      </c>
      <c r="T69" s="16">
        <v>91.10365056411743</v>
      </c>
      <c r="U69" s="16">
        <v>92.369674422241189</v>
      </c>
      <c r="V69" s="16">
        <v>92.516127641935284</v>
      </c>
      <c r="W69" s="16">
        <v>94.267667880618816</v>
      </c>
      <c r="X69" s="16">
        <v>93.565524111239938</v>
      </c>
      <c r="Y69" s="16">
        <v>91.716745125812366</v>
      </c>
      <c r="Z69" s="16">
        <v>91.754159616843197</v>
      </c>
      <c r="AA69" s="16">
        <v>89.849265246914882</v>
      </c>
      <c r="AB69" s="16">
        <v>91.508156506141631</v>
      </c>
      <c r="AC69" s="16">
        <v>92.233090224798417</v>
      </c>
      <c r="AD69" s="16">
        <v>91.11448038072902</v>
      </c>
      <c r="AE69" s="16">
        <v>92.156332037547401</v>
      </c>
      <c r="AF69" s="16">
        <v>91.00596363434164</v>
      </c>
      <c r="AG69" s="16">
        <v>90.282510006664154</v>
      </c>
      <c r="AH69" s="16">
        <v>88.3</v>
      </c>
      <c r="AI69" s="16">
        <v>90.5</v>
      </c>
      <c r="AJ69" s="16">
        <v>88.9</v>
      </c>
      <c r="AK69" s="16">
        <v>89.3</v>
      </c>
      <c r="AL69" s="49" t="s">
        <v>113</v>
      </c>
      <c r="AM69" s="49">
        <v>85.1</v>
      </c>
      <c r="AN69" s="49">
        <v>85.8</v>
      </c>
      <c r="AO69" s="49">
        <v>86.9</v>
      </c>
      <c r="AP69" s="17">
        <v>87.6</v>
      </c>
    </row>
    <row r="70" spans="2:42" ht="15" customHeight="1" x14ac:dyDescent="0.2">
      <c r="B70" s="120"/>
      <c r="C70" s="13" t="s">
        <v>3</v>
      </c>
      <c r="D70" s="18">
        <v>86.202949226270391</v>
      </c>
      <c r="E70" s="19">
        <v>82.515497537475497</v>
      </c>
      <c r="F70" s="19">
        <v>83.74883936861653</v>
      </c>
      <c r="G70" s="19">
        <v>83.248505023317293</v>
      </c>
      <c r="H70" s="19">
        <v>83.928228850844519</v>
      </c>
      <c r="I70" s="19">
        <v>82.431634292760137</v>
      </c>
      <c r="J70" s="19">
        <v>84.079945720462874</v>
      </c>
      <c r="K70" s="19">
        <v>86.053424938727758</v>
      </c>
      <c r="L70" s="19">
        <v>84.430825552738256</v>
      </c>
      <c r="M70" s="19">
        <v>82.909446787481798</v>
      </c>
      <c r="N70" s="19">
        <v>80.266439568185419</v>
      </c>
      <c r="O70" s="19">
        <v>76.958565073197093</v>
      </c>
      <c r="P70" s="19">
        <v>75.444269689770195</v>
      </c>
      <c r="Q70" s="19">
        <v>79.286414590267441</v>
      </c>
      <c r="R70" s="19">
        <v>81.172267853374066</v>
      </c>
      <c r="S70" s="19">
        <v>78.445016470847989</v>
      </c>
      <c r="T70" s="19">
        <v>78.53158813845738</v>
      </c>
      <c r="U70" s="19">
        <v>72.521549898684526</v>
      </c>
      <c r="V70" s="19">
        <v>74.651872378347065</v>
      </c>
      <c r="W70" s="19">
        <v>84.624393188687179</v>
      </c>
      <c r="X70" s="19">
        <v>84.488462857422803</v>
      </c>
      <c r="Y70" s="19">
        <v>84.923476295617391</v>
      </c>
      <c r="Z70" s="19">
        <v>85.850341308694752</v>
      </c>
      <c r="AA70" s="19">
        <v>85.525469337986408</v>
      </c>
      <c r="AB70" s="19">
        <v>87.122109470719209</v>
      </c>
      <c r="AC70" s="19">
        <v>85.980186778015195</v>
      </c>
      <c r="AD70" s="19">
        <v>87.243170932050049</v>
      </c>
      <c r="AE70" s="19">
        <v>87.09365213331543</v>
      </c>
      <c r="AF70" s="19">
        <v>86.224769239323834</v>
      </c>
      <c r="AG70" s="19">
        <v>86.437822338408196</v>
      </c>
      <c r="AH70" s="19">
        <v>83.5</v>
      </c>
      <c r="AI70" s="19">
        <v>86.3</v>
      </c>
      <c r="AJ70" s="19">
        <v>83.4</v>
      </c>
      <c r="AK70" s="19">
        <v>83.4</v>
      </c>
      <c r="AL70" s="32" t="s">
        <v>114</v>
      </c>
      <c r="AM70" s="32">
        <v>76.400000000000006</v>
      </c>
      <c r="AN70" s="32">
        <v>78.599999999999994</v>
      </c>
      <c r="AO70" s="32">
        <v>81.2</v>
      </c>
      <c r="AP70" s="20">
        <v>82.3</v>
      </c>
    </row>
    <row r="71" spans="2:42" ht="15" customHeight="1" x14ac:dyDescent="0.2">
      <c r="B71" s="120"/>
      <c r="C71" s="10" t="s">
        <v>49</v>
      </c>
      <c r="D71" s="18">
        <v>1.0439356085735243</v>
      </c>
      <c r="E71" s="19">
        <v>4.2673303051668583</v>
      </c>
      <c r="F71" s="19">
        <v>4.144868729319132</v>
      </c>
      <c r="G71" s="19">
        <v>4.3120155427888509</v>
      </c>
      <c r="H71" s="19">
        <v>4.6763373709573388</v>
      </c>
      <c r="I71" s="19">
        <v>6.9521173318037768</v>
      </c>
      <c r="J71" s="19">
        <v>5.4970241705110565</v>
      </c>
      <c r="K71" s="19">
        <v>3.6700511478859101</v>
      </c>
      <c r="L71" s="19">
        <v>6.0231466991781435</v>
      </c>
      <c r="M71" s="19">
        <v>7.2479478375397353</v>
      </c>
      <c r="N71" s="19">
        <v>10.6322340010268</v>
      </c>
      <c r="O71" s="19">
        <v>14.572220869305639</v>
      </c>
      <c r="P71" s="19">
        <v>16.064231065643845</v>
      </c>
      <c r="Q71" s="19">
        <v>11.968567625894719</v>
      </c>
      <c r="R71" s="19">
        <v>11.674475257290577</v>
      </c>
      <c r="S71" s="19">
        <v>13.105338084720408</v>
      </c>
      <c r="T71" s="19">
        <v>13.799735079564158</v>
      </c>
      <c r="U71" s="19">
        <v>21.487706487766445</v>
      </c>
      <c r="V71" s="19">
        <v>19.309341753610965</v>
      </c>
      <c r="W71" s="19">
        <v>10.229673554822572</v>
      </c>
      <c r="X71" s="19">
        <v>9.7012883110935491</v>
      </c>
      <c r="Y71" s="19">
        <v>7.4067923157066975</v>
      </c>
      <c r="Z71" s="19">
        <v>6.4343876428079563</v>
      </c>
      <c r="AA71" s="19">
        <v>4.812277426027058</v>
      </c>
      <c r="AB71" s="19">
        <v>4.793066763538234</v>
      </c>
      <c r="AC71" s="19">
        <v>6.7794578188187335</v>
      </c>
      <c r="AD71" s="19">
        <v>4.2488410541358457</v>
      </c>
      <c r="AE71" s="19">
        <v>5.4935779151553952</v>
      </c>
      <c r="AF71" s="19">
        <v>5.2537154754258122</v>
      </c>
      <c r="AG71" s="19">
        <v>4.2585077308685371</v>
      </c>
      <c r="AH71" s="19">
        <v>5.4</v>
      </c>
      <c r="AI71" s="32">
        <v>4.7</v>
      </c>
      <c r="AJ71" s="32">
        <v>6.2</v>
      </c>
      <c r="AK71" s="32">
        <v>6.6</v>
      </c>
      <c r="AL71" s="32" t="s">
        <v>115</v>
      </c>
      <c r="AM71" s="32">
        <v>10.199999999999999</v>
      </c>
      <c r="AN71" s="32">
        <v>8.4</v>
      </c>
      <c r="AO71" s="32">
        <v>6.5</v>
      </c>
      <c r="AP71" s="20">
        <v>6.1</v>
      </c>
    </row>
    <row r="72" spans="2:42" ht="15" customHeight="1" x14ac:dyDescent="0.2">
      <c r="B72" s="120"/>
      <c r="C72" s="13" t="s">
        <v>4</v>
      </c>
      <c r="D72" s="18">
        <v>86.296054334561859</v>
      </c>
      <c r="E72" s="19">
        <v>83.845577677742682</v>
      </c>
      <c r="F72" s="19">
        <v>83.912438482867287</v>
      </c>
      <c r="G72" s="19">
        <v>83.468741830438603</v>
      </c>
      <c r="H72" s="19">
        <v>78.853554650075608</v>
      </c>
      <c r="I72" s="19">
        <v>79.223618414065655</v>
      </c>
      <c r="J72" s="19">
        <v>79.125265236168246</v>
      </c>
      <c r="K72" s="19">
        <v>73.547670153337052</v>
      </c>
      <c r="L72" s="19">
        <v>75.091862159536575</v>
      </c>
      <c r="M72" s="19">
        <v>74.904361306019979</v>
      </c>
      <c r="N72" s="19">
        <v>75.236409457750455</v>
      </c>
      <c r="O72" s="19">
        <v>73.590636445538195</v>
      </c>
      <c r="P72" s="19">
        <v>67.651725964670845</v>
      </c>
      <c r="Q72" s="19">
        <v>68.681174711831574</v>
      </c>
      <c r="R72" s="19">
        <v>66.769714792262562</v>
      </c>
      <c r="S72" s="19">
        <v>64.872064001912975</v>
      </c>
      <c r="T72" s="19">
        <v>65.731810480440373</v>
      </c>
      <c r="U72" s="19">
        <v>62.142149348402242</v>
      </c>
      <c r="V72" s="19">
        <v>61.596947447860458</v>
      </c>
      <c r="W72" s="19">
        <v>58.060758395896038</v>
      </c>
      <c r="X72" s="19">
        <v>58.963188268356717</v>
      </c>
      <c r="Y72" s="19">
        <v>58.887554976473197</v>
      </c>
      <c r="Z72" s="19">
        <v>60.48568764305292</v>
      </c>
      <c r="AA72" s="19">
        <v>65.072520315695854</v>
      </c>
      <c r="AB72" s="19">
        <v>63.722889737854402</v>
      </c>
      <c r="AC72" s="19">
        <v>65.113796450648238</v>
      </c>
      <c r="AD72" s="19">
        <v>69.380059996316007</v>
      </c>
      <c r="AE72" s="19">
        <v>72.011879087535888</v>
      </c>
      <c r="AF72" s="19">
        <v>68.38229027584444</v>
      </c>
      <c r="AG72" s="19">
        <v>65.918187111466878</v>
      </c>
      <c r="AH72" s="19">
        <v>68.5</v>
      </c>
      <c r="AI72" s="32">
        <v>63</v>
      </c>
      <c r="AJ72" s="32">
        <v>62.9</v>
      </c>
      <c r="AK72" s="32">
        <v>65.400000000000006</v>
      </c>
      <c r="AL72" s="32" t="s">
        <v>109</v>
      </c>
      <c r="AM72" s="32">
        <v>60.6</v>
      </c>
      <c r="AN72" s="32">
        <v>72.7</v>
      </c>
      <c r="AO72" s="32">
        <v>67.2</v>
      </c>
      <c r="AP72" s="20">
        <v>68</v>
      </c>
    </row>
    <row r="73" spans="2:42" ht="15" customHeight="1" x14ac:dyDescent="0.2">
      <c r="B73" s="118" t="s">
        <v>28</v>
      </c>
      <c r="C73" s="13" t="s">
        <v>24</v>
      </c>
      <c r="D73" s="18">
        <v>6.6476784134455329</v>
      </c>
      <c r="E73" s="19">
        <v>8.959804116747236</v>
      </c>
      <c r="F73" s="19">
        <v>10.609023201255143</v>
      </c>
      <c r="G73" s="19">
        <v>12.498696472417356</v>
      </c>
      <c r="H73" s="19">
        <v>9.9912105171630969</v>
      </c>
      <c r="I73" s="19">
        <v>11.89900390400078</v>
      </c>
      <c r="J73" s="19">
        <v>9.5173053828520171</v>
      </c>
      <c r="K73" s="19">
        <v>9.6989361647817809</v>
      </c>
      <c r="L73" s="19">
        <v>11.2440963056782</v>
      </c>
      <c r="M73" s="19">
        <v>12.849655740935464</v>
      </c>
      <c r="N73" s="19">
        <v>12.590872800733703</v>
      </c>
      <c r="O73" s="19">
        <v>17.926403570370205</v>
      </c>
      <c r="P73" s="19">
        <v>16.207260275908862</v>
      </c>
      <c r="Q73" s="19">
        <v>15.880234368121418</v>
      </c>
      <c r="R73" s="19">
        <v>16.067292434732497</v>
      </c>
      <c r="S73" s="19">
        <v>16.051829680472672</v>
      </c>
      <c r="T73" s="19">
        <v>17.511315711714616</v>
      </c>
      <c r="U73" s="19">
        <v>23.019931983178317</v>
      </c>
      <c r="V73" s="19">
        <v>23.906049347798827</v>
      </c>
      <c r="W73" s="19">
        <v>22.945114058195117</v>
      </c>
      <c r="X73" s="19">
        <v>18.345737377647787</v>
      </c>
      <c r="Y73" s="19">
        <v>17.913684581117746</v>
      </c>
      <c r="Z73" s="19">
        <v>17.297004954734913</v>
      </c>
      <c r="AA73" s="19">
        <v>16.753231339141831</v>
      </c>
      <c r="AB73" s="19">
        <v>20.635508871316731</v>
      </c>
      <c r="AC73" s="19">
        <v>19.570235377438742</v>
      </c>
      <c r="AD73" s="19">
        <v>16.940717264006555</v>
      </c>
      <c r="AE73" s="19">
        <v>20.24670118319186</v>
      </c>
      <c r="AF73" s="19">
        <v>21.11817799415012</v>
      </c>
      <c r="AG73" s="19">
        <v>18.100169096001739</v>
      </c>
      <c r="AH73" s="19">
        <v>19.600000000000001</v>
      </c>
      <c r="AI73" s="32">
        <v>19.2</v>
      </c>
      <c r="AJ73" s="32">
        <v>23.6</v>
      </c>
      <c r="AK73" s="32">
        <v>26.2</v>
      </c>
      <c r="AL73" s="32" t="s">
        <v>110</v>
      </c>
      <c r="AM73" s="32">
        <v>20.7</v>
      </c>
      <c r="AN73" s="32">
        <v>28.1</v>
      </c>
      <c r="AO73" s="32">
        <v>23.1</v>
      </c>
      <c r="AP73" s="20">
        <v>20.2</v>
      </c>
    </row>
    <row r="74" spans="2:42" ht="15" customHeight="1" x14ac:dyDescent="0.2">
      <c r="B74" s="118" t="s">
        <v>29</v>
      </c>
      <c r="C74" s="13" t="s">
        <v>23</v>
      </c>
      <c r="D74" s="18">
        <v>37.061548057383156</v>
      </c>
      <c r="E74" s="19">
        <v>39.715135195318787</v>
      </c>
      <c r="F74" s="19">
        <v>39.705881117782774</v>
      </c>
      <c r="G74" s="19">
        <v>39.607903702478872</v>
      </c>
      <c r="H74" s="19">
        <v>42.529709763574907</v>
      </c>
      <c r="I74" s="19">
        <v>44.939721901261656</v>
      </c>
      <c r="J74" s="19">
        <v>44.278011359445308</v>
      </c>
      <c r="K74" s="19">
        <v>44.642133518800058</v>
      </c>
      <c r="L74" s="19">
        <v>44.868838637494868</v>
      </c>
      <c r="M74" s="19">
        <v>45.504169393670239</v>
      </c>
      <c r="N74" s="19">
        <v>44.383902624478971</v>
      </c>
      <c r="O74" s="19">
        <v>46.96614410261683</v>
      </c>
      <c r="P74" s="19">
        <v>48.253051772390485</v>
      </c>
      <c r="Q74" s="19">
        <v>48.13142942667502</v>
      </c>
      <c r="R74" s="19">
        <v>48.349119011151089</v>
      </c>
      <c r="S74" s="19">
        <v>50.61278958385639</v>
      </c>
      <c r="T74" s="19">
        <v>51.737541316541481</v>
      </c>
      <c r="U74" s="19">
        <v>55.371908993879984</v>
      </c>
      <c r="V74" s="19">
        <v>58.914741187398221</v>
      </c>
      <c r="W74" s="19">
        <v>60.661186631413763</v>
      </c>
      <c r="X74" s="19">
        <v>57.293914361149014</v>
      </c>
      <c r="Y74" s="19">
        <v>57.645928921497237</v>
      </c>
      <c r="Z74" s="19">
        <v>55.733339717397065</v>
      </c>
      <c r="AA74" s="19">
        <v>48.54763420587534</v>
      </c>
      <c r="AB74" s="19">
        <v>50.613644309783503</v>
      </c>
      <c r="AC74" s="19">
        <v>51.103420910653561</v>
      </c>
      <c r="AD74" s="19">
        <v>45.783003055504317</v>
      </c>
      <c r="AE74" s="19">
        <v>45.106772227237499</v>
      </c>
      <c r="AF74" s="19">
        <v>49.891457945899056</v>
      </c>
      <c r="AG74" s="19">
        <v>50.234833974472473</v>
      </c>
      <c r="AH74" s="19">
        <v>50.3</v>
      </c>
      <c r="AI74" s="32">
        <v>53.4</v>
      </c>
      <c r="AJ74" s="32">
        <v>54.1</v>
      </c>
      <c r="AK74" s="32">
        <v>53</v>
      </c>
      <c r="AL74" s="32" t="s">
        <v>111</v>
      </c>
      <c r="AM74" s="32">
        <v>58.9</v>
      </c>
      <c r="AN74" s="32">
        <v>53.9</v>
      </c>
      <c r="AO74" s="32">
        <v>52.8</v>
      </c>
      <c r="AP74" s="20">
        <v>52</v>
      </c>
    </row>
    <row r="75" spans="2:42" ht="15" customHeight="1" x14ac:dyDescent="0.2">
      <c r="B75" s="118" t="s">
        <v>31</v>
      </c>
      <c r="C75" s="13" t="s">
        <v>25</v>
      </c>
      <c r="D75" s="18">
        <v>5.3554656847950746</v>
      </c>
      <c r="E75" s="19">
        <v>8.9419012705102254</v>
      </c>
      <c r="F75" s="19">
        <v>8.9165442501177967</v>
      </c>
      <c r="G75" s="19">
        <v>9.8394229937946491</v>
      </c>
      <c r="H75" s="19">
        <v>8.8314071063461075</v>
      </c>
      <c r="I75" s="19">
        <v>10.689593719917555</v>
      </c>
      <c r="J75" s="19">
        <v>9.7184480342258617</v>
      </c>
      <c r="K75" s="19">
        <v>7.6339771979387905</v>
      </c>
      <c r="L75" s="19">
        <v>8.5329982165479397</v>
      </c>
      <c r="M75" s="19">
        <v>11.45633677714927</v>
      </c>
      <c r="N75" s="19">
        <v>11.071172038807621</v>
      </c>
      <c r="O75" s="19">
        <v>14.100451673901976</v>
      </c>
      <c r="P75" s="19">
        <v>14.059787565833995</v>
      </c>
      <c r="Q75" s="19">
        <v>15.603262605137857</v>
      </c>
      <c r="R75" s="19">
        <v>14.932977660242718</v>
      </c>
      <c r="S75" s="19">
        <v>14.493065339169121</v>
      </c>
      <c r="T75" s="19">
        <v>16.22565734760466</v>
      </c>
      <c r="U75" s="19">
        <v>20.838349498862605</v>
      </c>
      <c r="V75" s="19">
        <v>25.457504741883607</v>
      </c>
      <c r="W75" s="19">
        <v>23.560984537266705</v>
      </c>
      <c r="X75" s="19">
        <v>20.568400137615921</v>
      </c>
      <c r="Y75" s="19">
        <v>18.580499478017725</v>
      </c>
      <c r="Z75" s="19">
        <v>16.46547856151599</v>
      </c>
      <c r="AA75" s="19">
        <v>13.48994679861724</v>
      </c>
      <c r="AB75" s="19">
        <v>16.196690112932981</v>
      </c>
      <c r="AC75" s="19">
        <v>16.427805171829711</v>
      </c>
      <c r="AD75" s="19">
        <v>13.973919947390792</v>
      </c>
      <c r="AE75" s="19">
        <v>16.207249167152661</v>
      </c>
      <c r="AF75" s="19">
        <v>17.226546976178788</v>
      </c>
      <c r="AG75" s="19">
        <v>13.691593297815835</v>
      </c>
      <c r="AH75" s="19">
        <v>14.9</v>
      </c>
      <c r="AI75" s="32">
        <v>15.9</v>
      </c>
      <c r="AJ75" s="32">
        <v>19.399999999999999</v>
      </c>
      <c r="AK75" s="32">
        <v>19.899999999999999</v>
      </c>
      <c r="AL75" s="32" t="s">
        <v>112</v>
      </c>
      <c r="AM75" s="32">
        <v>17.5</v>
      </c>
      <c r="AN75" s="32">
        <v>20.5</v>
      </c>
      <c r="AO75" s="32">
        <v>15.6</v>
      </c>
      <c r="AP75" s="20">
        <v>15.5</v>
      </c>
    </row>
    <row r="76" spans="2:42" ht="15" customHeight="1" x14ac:dyDescent="0.2">
      <c r="B76" s="118" t="s">
        <v>32</v>
      </c>
      <c r="C76" s="13" t="s">
        <v>5</v>
      </c>
      <c r="D76" s="18">
        <v>87.112346025898518</v>
      </c>
      <c r="E76" s="19">
        <v>86.193665966393709</v>
      </c>
      <c r="F76" s="19">
        <v>87.370220308938968</v>
      </c>
      <c r="G76" s="19">
        <v>86.999956677469342</v>
      </c>
      <c r="H76" s="19">
        <v>88.045535112782957</v>
      </c>
      <c r="I76" s="19">
        <v>87.555547795638304</v>
      </c>
      <c r="J76" s="19">
        <v>88.339636590064217</v>
      </c>
      <c r="K76" s="19">
        <v>88.695426902407121</v>
      </c>
      <c r="L76" s="19">
        <v>89.223480172730135</v>
      </c>
      <c r="M76" s="19">
        <v>89.087818278275321</v>
      </c>
      <c r="N76" s="19">
        <v>89.451218239266339</v>
      </c>
      <c r="O76" s="19">
        <v>90.021327037085882</v>
      </c>
      <c r="P76" s="19">
        <v>89.676895364605059</v>
      </c>
      <c r="Q76" s="19">
        <v>88.985020734907309</v>
      </c>
      <c r="R76" s="19">
        <v>90.85278199916948</v>
      </c>
      <c r="S76" s="19">
        <v>89.354601174661241</v>
      </c>
      <c r="T76" s="19">
        <v>90.31537455780969</v>
      </c>
      <c r="U76" s="19">
        <v>91.267518455053064</v>
      </c>
      <c r="V76" s="19">
        <v>88.769913153487991</v>
      </c>
      <c r="W76" s="19">
        <v>88.889438089099599</v>
      </c>
      <c r="X76" s="19">
        <v>89.462645132844514</v>
      </c>
      <c r="Y76" s="19">
        <v>89.908908411098153</v>
      </c>
      <c r="Z76" s="19">
        <v>90.119285665034823</v>
      </c>
      <c r="AA76" s="19">
        <v>88.817597634214195</v>
      </c>
      <c r="AB76" s="19">
        <v>90.681719195841623</v>
      </c>
      <c r="AC76" s="19">
        <v>91.893003477056624</v>
      </c>
      <c r="AD76" s="19">
        <v>90.286358376164415</v>
      </c>
      <c r="AE76" s="19">
        <v>91.458875901652007</v>
      </c>
      <c r="AF76" s="19">
        <v>90.687625111209968</v>
      </c>
      <c r="AG76" s="19">
        <v>89.816714920329289</v>
      </c>
      <c r="AH76" s="19">
        <v>87.2</v>
      </c>
      <c r="AI76" s="32">
        <v>89.7</v>
      </c>
      <c r="AJ76" s="32">
        <v>88.8</v>
      </c>
      <c r="AK76" s="32">
        <v>89</v>
      </c>
      <c r="AL76" s="32" t="s">
        <v>116</v>
      </c>
      <c r="AM76" s="32">
        <v>84.6</v>
      </c>
      <c r="AN76" s="32">
        <v>84.4</v>
      </c>
      <c r="AO76" s="32">
        <v>86.9</v>
      </c>
      <c r="AP76" s="20">
        <v>87.2</v>
      </c>
    </row>
    <row r="77" spans="2:42" ht="15" customHeight="1" x14ac:dyDescent="0.2">
      <c r="B77" s="120"/>
      <c r="C77" s="13" t="s">
        <v>6</v>
      </c>
      <c r="D77" s="18">
        <v>86.202949226270391</v>
      </c>
      <c r="E77" s="19">
        <v>82.515497537475497</v>
      </c>
      <c r="F77" s="19">
        <v>83.74883936861653</v>
      </c>
      <c r="G77" s="19">
        <v>83.248505023317293</v>
      </c>
      <c r="H77" s="19">
        <v>83.928228850844519</v>
      </c>
      <c r="I77" s="19">
        <v>81.396628570155642</v>
      </c>
      <c r="J77" s="19">
        <v>83.448896485598439</v>
      </c>
      <c r="K77" s="19">
        <v>85.41689852427271</v>
      </c>
      <c r="L77" s="19">
        <v>83.812155677654559</v>
      </c>
      <c r="M77" s="19">
        <v>82.609003723289575</v>
      </c>
      <c r="N77" s="19">
        <v>79.901784409533718</v>
      </c>
      <c r="O77" s="19">
        <v>76.893779775020661</v>
      </c>
      <c r="P77" s="19">
        <v>75.237828489277391</v>
      </c>
      <c r="Q77" s="19">
        <v>78.205407257693494</v>
      </c>
      <c r="R77" s="19">
        <v>80.123792441588634</v>
      </c>
      <c r="S77" s="19">
        <v>77.523627450242486</v>
      </c>
      <c r="T77" s="19">
        <v>77.743312132149626</v>
      </c>
      <c r="U77" s="19">
        <v>71.419393931496415</v>
      </c>
      <c r="V77" s="19">
        <v>70.905657889899771</v>
      </c>
      <c r="W77" s="19">
        <v>79.246163397167962</v>
      </c>
      <c r="X77" s="19">
        <v>80.385583879027394</v>
      </c>
      <c r="Y77" s="19">
        <v>83.115639580903178</v>
      </c>
      <c r="Z77" s="19">
        <v>84.215467356886379</v>
      </c>
      <c r="AA77" s="19">
        <v>84.493801725285735</v>
      </c>
      <c r="AB77" s="19">
        <v>86.295672160419201</v>
      </c>
      <c r="AC77" s="19">
        <v>85.640100030273373</v>
      </c>
      <c r="AD77" s="19">
        <v>86.415048927485444</v>
      </c>
      <c r="AE77" s="19">
        <v>86.396195997420023</v>
      </c>
      <c r="AF77" s="19">
        <v>85.906430716192176</v>
      </c>
      <c r="AG77" s="19">
        <v>85.972027252073332</v>
      </c>
      <c r="AH77" s="19">
        <v>82.4</v>
      </c>
      <c r="AI77" s="32">
        <v>85.4</v>
      </c>
      <c r="AJ77" s="32">
        <v>83.3</v>
      </c>
      <c r="AK77" s="32">
        <v>83.1</v>
      </c>
      <c r="AL77" s="32" t="s">
        <v>117</v>
      </c>
      <c r="AM77" s="32">
        <v>76</v>
      </c>
      <c r="AN77" s="32">
        <v>77.2</v>
      </c>
      <c r="AO77" s="32">
        <v>81.2</v>
      </c>
      <c r="AP77" s="20">
        <v>81.900000000000006</v>
      </c>
    </row>
    <row r="78" spans="2:42" ht="15" customHeight="1" thickBot="1" x14ac:dyDescent="0.25">
      <c r="B78" s="121"/>
      <c r="C78" s="14" t="s">
        <v>7</v>
      </c>
      <c r="D78" s="21">
        <v>78.403074799066189</v>
      </c>
      <c r="E78" s="22">
        <v>72.823011963166593</v>
      </c>
      <c r="F78" s="22">
        <v>72.58040010129146</v>
      </c>
      <c r="G78" s="22">
        <v>70.943369067433622</v>
      </c>
      <c r="H78" s="22">
        <v>72.904683085328301</v>
      </c>
      <c r="I78" s="22">
        <v>69.550084680097086</v>
      </c>
      <c r="J78" s="22">
        <v>72.802925339588214</v>
      </c>
      <c r="K78" s="22">
        <v>76.555177163942489</v>
      </c>
      <c r="L78" s="22">
        <v>73.494844621909323</v>
      </c>
      <c r="M78" s="22">
        <v>70.170987895069615</v>
      </c>
      <c r="N78" s="22">
        <v>68.701302050394744</v>
      </c>
      <c r="O78" s="22">
        <v>62.184557681110938</v>
      </c>
      <c r="P78" s="22">
        <v>61.926288347824041</v>
      </c>
      <c r="Q78" s="22">
        <v>64.266028702061433</v>
      </c>
      <c r="R78" s="22">
        <v>66.190979288859623</v>
      </c>
      <c r="S78" s="22">
        <v>64.262211383827207</v>
      </c>
      <c r="T78" s="22">
        <v>63.042705608070229</v>
      </c>
      <c r="U78" s="22">
        <v>53.860217225584925</v>
      </c>
      <c r="V78" s="22">
        <v>52.69292640166924</v>
      </c>
      <c r="W78" s="22">
        <v>60.493568426172331</v>
      </c>
      <c r="X78" s="22">
        <v>65.02931234384441</v>
      </c>
      <c r="Y78" s="22">
        <v>67.386229899183476</v>
      </c>
      <c r="Z78" s="22">
        <v>69.143386779393126</v>
      </c>
      <c r="AA78" s="22">
        <v>69.794255120847083</v>
      </c>
      <c r="AB78" s="22">
        <v>68.42991836031365</v>
      </c>
      <c r="AC78" s="22">
        <v>68.529974358645887</v>
      </c>
      <c r="AD78" s="22">
        <v>71.345621294405902</v>
      </c>
      <c r="AE78" s="22">
        <v>68.379646025703735</v>
      </c>
      <c r="AF78" s="22">
        <v>67.256797709074732</v>
      </c>
      <c r="AG78" s="22">
        <v>70.214505037070225</v>
      </c>
      <c r="AH78" s="22">
        <v>67.099999999999994</v>
      </c>
      <c r="AI78" s="33">
        <v>68.8</v>
      </c>
      <c r="AJ78" s="33">
        <v>62.8</v>
      </c>
      <c r="AK78" s="33">
        <v>60.9</v>
      </c>
      <c r="AL78" s="33" t="s">
        <v>118</v>
      </c>
      <c r="AM78" s="33">
        <v>59.4</v>
      </c>
      <c r="AN78" s="33">
        <v>56</v>
      </c>
      <c r="AO78" s="33">
        <v>60.9</v>
      </c>
      <c r="AP78" s="23">
        <v>64.3</v>
      </c>
    </row>
    <row r="79" spans="2:42" ht="3.95" customHeight="1" thickBot="1" x14ac:dyDescent="0.25">
      <c r="C79" s="1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</row>
    <row r="80" spans="2:42" ht="15" customHeight="1" x14ac:dyDescent="0.2">
      <c r="B80" s="119"/>
      <c r="C80" s="12" t="s">
        <v>2</v>
      </c>
      <c r="D80" s="15">
        <v>92.991814278046164</v>
      </c>
      <c r="E80" s="16">
        <v>90.894960995601963</v>
      </c>
      <c r="F80" s="16">
        <v>90.648468854102788</v>
      </c>
      <c r="G80" s="16">
        <v>89.987647732369197</v>
      </c>
      <c r="H80" s="16">
        <v>91.626374196673382</v>
      </c>
      <c r="I80" s="16">
        <v>93.599515854485745</v>
      </c>
      <c r="J80" s="16">
        <v>94.447266325492137</v>
      </c>
      <c r="K80" s="16">
        <v>94.037610658593266</v>
      </c>
      <c r="L80" s="16">
        <v>94.361247713561596</v>
      </c>
      <c r="M80" s="16">
        <v>93.929534148348807</v>
      </c>
      <c r="N80" s="16">
        <v>91.431412938419925</v>
      </c>
      <c r="O80" s="16">
        <v>93.202940653149597</v>
      </c>
      <c r="P80" s="16">
        <v>95.860682277266136</v>
      </c>
      <c r="Q80" s="16">
        <v>95.252327147122529</v>
      </c>
      <c r="R80" s="16">
        <v>95.216803159342817</v>
      </c>
      <c r="S80" s="16">
        <v>96.078928512373921</v>
      </c>
      <c r="T80" s="16">
        <v>95.540087474559783</v>
      </c>
      <c r="U80" s="16">
        <v>95.005584521867135</v>
      </c>
      <c r="V80" s="16">
        <v>93.85927477503931</v>
      </c>
      <c r="W80" s="16">
        <v>96.427430113472084</v>
      </c>
      <c r="X80" s="16">
        <v>96.456514914418918</v>
      </c>
      <c r="Y80" s="16">
        <v>94.309325998631024</v>
      </c>
      <c r="Z80" s="16">
        <v>93.795677975951421</v>
      </c>
      <c r="AA80" s="16">
        <v>95.208328201085564</v>
      </c>
      <c r="AB80" s="16">
        <v>95.712185827428428</v>
      </c>
      <c r="AC80" s="16">
        <v>95.53511805447306</v>
      </c>
      <c r="AD80" s="16">
        <v>95.496275203133791</v>
      </c>
      <c r="AE80" s="16">
        <v>95.984452343895583</v>
      </c>
      <c r="AF80" s="16">
        <v>95.959675307672171</v>
      </c>
      <c r="AG80" s="16">
        <v>94.930995391813994</v>
      </c>
      <c r="AH80" s="16">
        <v>93.8</v>
      </c>
      <c r="AI80" s="16">
        <v>95.3</v>
      </c>
      <c r="AJ80" s="16">
        <v>94</v>
      </c>
      <c r="AK80" s="16">
        <v>94.8</v>
      </c>
      <c r="AL80" s="49" t="s">
        <v>122</v>
      </c>
      <c r="AM80" s="49">
        <v>94.9</v>
      </c>
      <c r="AN80" s="49">
        <v>93.1</v>
      </c>
      <c r="AO80" s="49">
        <v>94.4</v>
      </c>
      <c r="AP80" s="17">
        <v>94.7</v>
      </c>
    </row>
    <row r="81" spans="2:42" ht="15" customHeight="1" x14ac:dyDescent="0.2">
      <c r="B81" s="120"/>
      <c r="C81" s="13" t="s">
        <v>3</v>
      </c>
      <c r="D81" s="18">
        <v>91.982689210950085</v>
      </c>
      <c r="E81" s="19">
        <v>89.025799616911542</v>
      </c>
      <c r="F81" s="19">
        <v>88.304096543755932</v>
      </c>
      <c r="G81" s="19">
        <v>88.510136125497027</v>
      </c>
      <c r="H81" s="19">
        <v>89.820781400015576</v>
      </c>
      <c r="I81" s="19">
        <v>90.640340949605346</v>
      </c>
      <c r="J81" s="19">
        <v>91.869341445786205</v>
      </c>
      <c r="K81" s="19">
        <v>90.633057342637557</v>
      </c>
      <c r="L81" s="19">
        <v>91.182381787009035</v>
      </c>
      <c r="M81" s="19">
        <v>90.992512919961214</v>
      </c>
      <c r="N81" s="19">
        <v>85.374010205442573</v>
      </c>
      <c r="O81" s="19">
        <v>84.935222153674232</v>
      </c>
      <c r="P81" s="19">
        <v>86.226950771128173</v>
      </c>
      <c r="Q81" s="19">
        <v>87.215180610034537</v>
      </c>
      <c r="R81" s="19">
        <v>88.74921640436834</v>
      </c>
      <c r="S81" s="19">
        <v>88.442236675301771</v>
      </c>
      <c r="T81" s="19">
        <v>86.934396824895799</v>
      </c>
      <c r="U81" s="19">
        <v>82.031479203446452</v>
      </c>
      <c r="V81" s="19">
        <v>81.824873245502417</v>
      </c>
      <c r="W81" s="19">
        <v>89.066454973851208</v>
      </c>
      <c r="X81" s="19">
        <v>89.356575156332013</v>
      </c>
      <c r="Y81" s="19">
        <v>89.826868370980193</v>
      </c>
      <c r="Z81" s="19">
        <v>89.240279818778333</v>
      </c>
      <c r="AA81" s="19">
        <v>90.992802535740964</v>
      </c>
      <c r="AB81" s="19">
        <v>92.122430705193992</v>
      </c>
      <c r="AC81" s="19">
        <v>91.98270702592022</v>
      </c>
      <c r="AD81" s="19">
        <v>91.126346771993283</v>
      </c>
      <c r="AE81" s="19">
        <v>92.727384020444561</v>
      </c>
      <c r="AF81" s="19">
        <v>90.763697957580519</v>
      </c>
      <c r="AG81" s="19">
        <v>91.324537567761425</v>
      </c>
      <c r="AH81" s="19">
        <v>88.5</v>
      </c>
      <c r="AI81" s="19">
        <v>91.3</v>
      </c>
      <c r="AJ81" s="19">
        <v>89.7</v>
      </c>
      <c r="AK81" s="19">
        <v>90.7</v>
      </c>
      <c r="AL81" s="32" t="s">
        <v>123</v>
      </c>
      <c r="AM81" s="32">
        <v>88.6</v>
      </c>
      <c r="AN81" s="32">
        <v>87.4</v>
      </c>
      <c r="AO81" s="32">
        <v>90</v>
      </c>
      <c r="AP81" s="20">
        <v>90.7</v>
      </c>
    </row>
    <row r="82" spans="2:42" ht="15" customHeight="1" x14ac:dyDescent="0.2">
      <c r="B82" s="120"/>
      <c r="C82" s="10" t="s">
        <v>49</v>
      </c>
      <c r="D82" s="18">
        <v>1.085176232908835</v>
      </c>
      <c r="E82" s="19">
        <v>2.0563971404101022</v>
      </c>
      <c r="F82" s="19">
        <v>2.5862238380662279</v>
      </c>
      <c r="G82" s="19">
        <v>1.6419049104010512</v>
      </c>
      <c r="H82" s="19">
        <v>1.9706037835592642</v>
      </c>
      <c r="I82" s="19">
        <v>3.1615280035004378</v>
      </c>
      <c r="J82" s="19">
        <v>2.7294859660857513</v>
      </c>
      <c r="K82" s="19">
        <v>3.6204166525626129</v>
      </c>
      <c r="L82" s="19">
        <v>3.3688256605107361</v>
      </c>
      <c r="M82" s="19">
        <v>3.1268346585739195</v>
      </c>
      <c r="N82" s="19">
        <v>6.6250783382917566</v>
      </c>
      <c r="O82" s="19">
        <v>8.870662708211416</v>
      </c>
      <c r="P82" s="19">
        <v>10.049721405355209</v>
      </c>
      <c r="Q82" s="19">
        <v>8.437742969443855</v>
      </c>
      <c r="R82" s="19">
        <v>6.7924846669669749</v>
      </c>
      <c r="S82" s="19">
        <v>7.9483524174487714</v>
      </c>
      <c r="T82" s="19">
        <v>9.0074134084872828</v>
      </c>
      <c r="U82" s="19">
        <v>13.656150197607046</v>
      </c>
      <c r="V82" s="19">
        <v>12.821749963848319</v>
      </c>
      <c r="W82" s="19">
        <v>7.6336941998337693</v>
      </c>
      <c r="X82" s="19">
        <v>7.3607674550405706</v>
      </c>
      <c r="Y82" s="19">
        <v>4.7529314627016737</v>
      </c>
      <c r="Z82" s="19">
        <v>4.8567250170536242</v>
      </c>
      <c r="AA82" s="19">
        <v>4.4276858390383271</v>
      </c>
      <c r="AB82" s="19">
        <v>3.7505727104664239</v>
      </c>
      <c r="AC82" s="19">
        <v>3.7184347503787025</v>
      </c>
      <c r="AD82" s="19">
        <v>4.5760197681480799</v>
      </c>
      <c r="AE82" s="19">
        <v>3.3933290693595977</v>
      </c>
      <c r="AF82" s="19">
        <v>5.4147508663737822</v>
      </c>
      <c r="AG82" s="19">
        <v>3.7990308741285528</v>
      </c>
      <c r="AH82" s="19">
        <v>5.6</v>
      </c>
      <c r="AI82" s="32">
        <v>4.3</v>
      </c>
      <c r="AJ82" s="32">
        <v>4.5999999999999996</v>
      </c>
      <c r="AK82" s="32">
        <v>4.4000000000000004</v>
      </c>
      <c r="AL82" s="32" t="s">
        <v>124</v>
      </c>
      <c r="AM82" s="32">
        <v>6.6</v>
      </c>
      <c r="AN82" s="32">
        <v>6.1</v>
      </c>
      <c r="AO82" s="32">
        <v>4.7</v>
      </c>
      <c r="AP82" s="20">
        <v>4.2</v>
      </c>
    </row>
    <row r="83" spans="2:42" ht="15" customHeight="1" x14ac:dyDescent="0.2">
      <c r="B83" s="120"/>
      <c r="C83" s="13" t="s">
        <v>4</v>
      </c>
      <c r="D83" s="18">
        <v>90.551445309276929</v>
      </c>
      <c r="E83" s="19">
        <v>93.03775857653676</v>
      </c>
      <c r="F83" s="19">
        <v>92.015170060126323</v>
      </c>
      <c r="G83" s="19">
        <v>89.581371418596419</v>
      </c>
      <c r="H83" s="19">
        <v>84.775004726791465</v>
      </c>
      <c r="I83" s="19">
        <v>87.691007582534752</v>
      </c>
      <c r="J83" s="19">
        <v>85.41346688925988</v>
      </c>
      <c r="K83" s="19">
        <v>86.188251903696241</v>
      </c>
      <c r="L83" s="19">
        <v>84.228996037377016</v>
      </c>
      <c r="M83" s="19">
        <v>80.549014596985685</v>
      </c>
      <c r="N83" s="19">
        <v>88.057078188519881</v>
      </c>
      <c r="O83" s="19">
        <v>82.444183167932891</v>
      </c>
      <c r="P83" s="19">
        <v>78.811310640578938</v>
      </c>
      <c r="Q83" s="19">
        <v>79.455900074599739</v>
      </c>
      <c r="R83" s="19">
        <v>81.073332910705858</v>
      </c>
      <c r="S83" s="19">
        <v>76.993182633656261</v>
      </c>
      <c r="T83" s="19">
        <v>79.062378867615834</v>
      </c>
      <c r="U83" s="19">
        <v>78.188336836435923</v>
      </c>
      <c r="V83" s="19">
        <v>77.891220589870386</v>
      </c>
      <c r="W83" s="19">
        <v>77.151701293822953</v>
      </c>
      <c r="X83" s="19">
        <v>79.037645082763447</v>
      </c>
      <c r="Y83" s="19">
        <v>79.254036106596018</v>
      </c>
      <c r="Z83" s="19">
        <v>78.930180645694676</v>
      </c>
      <c r="AA83" s="19">
        <v>86.220206919312943</v>
      </c>
      <c r="AB83" s="19">
        <v>86.993010191247876</v>
      </c>
      <c r="AC83" s="19">
        <v>81.703305743738682</v>
      </c>
      <c r="AD83" s="19">
        <v>84.324235273973045</v>
      </c>
      <c r="AE83" s="19">
        <v>82.975823008985742</v>
      </c>
      <c r="AF83" s="19">
        <v>82.585044862638497</v>
      </c>
      <c r="AG83" s="19">
        <v>83.29151788066585</v>
      </c>
      <c r="AH83" s="19">
        <v>86.3</v>
      </c>
      <c r="AI83" s="32">
        <v>87.3</v>
      </c>
      <c r="AJ83" s="32">
        <v>84.4</v>
      </c>
      <c r="AK83" s="32">
        <v>84</v>
      </c>
      <c r="AL83" s="32" t="s">
        <v>119</v>
      </c>
      <c r="AM83" s="32">
        <v>82</v>
      </c>
      <c r="AN83" s="32">
        <v>76</v>
      </c>
      <c r="AO83" s="32">
        <v>81.8</v>
      </c>
      <c r="AP83" s="20">
        <v>83.9</v>
      </c>
    </row>
    <row r="84" spans="2:42" ht="15" customHeight="1" x14ac:dyDescent="0.2">
      <c r="B84" s="118" t="s">
        <v>28</v>
      </c>
      <c r="C84" s="13" t="s">
        <v>24</v>
      </c>
      <c r="D84" s="18">
        <v>9.4058699826277774</v>
      </c>
      <c r="E84" s="19">
        <v>6.1664928755787543</v>
      </c>
      <c r="F84" s="19">
        <v>7.4076878276062894</v>
      </c>
      <c r="G84" s="19">
        <v>9.6330170734763154</v>
      </c>
      <c r="H84" s="19">
        <v>8.9557485828121113</v>
      </c>
      <c r="I84" s="19">
        <v>7.9181323555869891</v>
      </c>
      <c r="J84" s="19">
        <v>7.7121768218084572</v>
      </c>
      <c r="K84" s="19">
        <v>7.4324244905635242</v>
      </c>
      <c r="L84" s="19">
        <v>10.238855399699558</v>
      </c>
      <c r="M84" s="19">
        <v>8.7675543147637267</v>
      </c>
      <c r="N84" s="19">
        <v>9.3457082933139937</v>
      </c>
      <c r="O84" s="19">
        <v>8.6870075114711831</v>
      </c>
      <c r="P84" s="19">
        <v>10.594158821759603</v>
      </c>
      <c r="Q84" s="19">
        <v>9.8039551027598151</v>
      </c>
      <c r="R84" s="19">
        <v>11.559707687049364</v>
      </c>
      <c r="S84" s="19">
        <v>11.344089616588494</v>
      </c>
      <c r="T84" s="19">
        <v>12.702035342887905</v>
      </c>
      <c r="U84" s="19">
        <v>13.703625326115109</v>
      </c>
      <c r="V84" s="19">
        <v>15.53636669948005</v>
      </c>
      <c r="W84" s="19">
        <v>16.906755904917109</v>
      </c>
      <c r="X84" s="19">
        <v>13.339104724473694</v>
      </c>
      <c r="Y84" s="19">
        <v>13.456098453125595</v>
      </c>
      <c r="Z84" s="19">
        <v>14.58618087128826</v>
      </c>
      <c r="AA84" s="19">
        <v>10.58229714722642</v>
      </c>
      <c r="AB84" s="19">
        <v>11.809263642318555</v>
      </c>
      <c r="AC84" s="19">
        <v>12.247058811159327</v>
      </c>
      <c r="AD84" s="19">
        <v>11.568501735489642</v>
      </c>
      <c r="AE84" s="19">
        <v>13.449150603025597</v>
      </c>
      <c r="AF84" s="19">
        <v>13.112421371511493</v>
      </c>
      <c r="AG84" s="19">
        <v>15.241483555888113</v>
      </c>
      <c r="AH84" s="19">
        <v>15.3</v>
      </c>
      <c r="AI84" s="32">
        <v>16.5</v>
      </c>
      <c r="AJ84" s="32">
        <v>16.3</v>
      </c>
      <c r="AK84" s="32">
        <v>17.600000000000001</v>
      </c>
      <c r="AL84" s="32" t="s">
        <v>120</v>
      </c>
      <c r="AM84" s="32">
        <v>19.2</v>
      </c>
      <c r="AN84" s="32">
        <v>30.6</v>
      </c>
      <c r="AO84" s="32">
        <v>20.2</v>
      </c>
      <c r="AP84" s="20">
        <v>18.100000000000001</v>
      </c>
    </row>
    <row r="85" spans="2:42" ht="15" customHeight="1" x14ac:dyDescent="0.2">
      <c r="B85" s="118" t="s">
        <v>29</v>
      </c>
      <c r="C85" s="13" t="s">
        <v>23</v>
      </c>
      <c r="D85" s="18">
        <v>27.22279361883712</v>
      </c>
      <c r="E85" s="19">
        <v>29.343834702598098</v>
      </c>
      <c r="F85" s="19">
        <v>28.542896914258048</v>
      </c>
      <c r="G85" s="19">
        <v>30.586057255441474</v>
      </c>
      <c r="H85" s="19">
        <v>37.433373938918287</v>
      </c>
      <c r="I85" s="19">
        <v>35.161199876550931</v>
      </c>
      <c r="J85" s="19">
        <v>34.046676799724146</v>
      </c>
      <c r="K85" s="19">
        <v>33.265497258590074</v>
      </c>
      <c r="L85" s="19">
        <v>33.509742511182743</v>
      </c>
      <c r="M85" s="19">
        <v>38.328499655783574</v>
      </c>
      <c r="N85" s="19">
        <v>35.847528235511945</v>
      </c>
      <c r="O85" s="19">
        <v>33.061325178309566</v>
      </c>
      <c r="P85" s="19">
        <v>36.236606550736482</v>
      </c>
      <c r="Q85" s="19">
        <v>34.488302351612468</v>
      </c>
      <c r="R85" s="19">
        <v>33.533006722409269</v>
      </c>
      <c r="S85" s="19">
        <v>37.993559172570244</v>
      </c>
      <c r="T85" s="19">
        <v>38.271472412007626</v>
      </c>
      <c r="U85" s="19">
        <v>38.210463901516221</v>
      </c>
      <c r="V85" s="19">
        <v>42.826474251928694</v>
      </c>
      <c r="W85" s="19">
        <v>39.619930917240218</v>
      </c>
      <c r="X85" s="19">
        <v>37.191365142064953</v>
      </c>
      <c r="Y85" s="19">
        <v>36.521465573289156</v>
      </c>
      <c r="Z85" s="19">
        <v>35.137525951333998</v>
      </c>
      <c r="AA85" s="19">
        <v>32.00328038615605</v>
      </c>
      <c r="AB85" s="19">
        <v>28.751058288828794</v>
      </c>
      <c r="AC85" s="19">
        <v>34.849285262227433</v>
      </c>
      <c r="AD85" s="19">
        <v>30.565103208837662</v>
      </c>
      <c r="AE85" s="19">
        <v>31.874208219470638</v>
      </c>
      <c r="AF85" s="19">
        <v>30.088576953764186</v>
      </c>
      <c r="AG85" s="19">
        <v>34.573633070500883</v>
      </c>
      <c r="AH85" s="19">
        <v>30.4</v>
      </c>
      <c r="AI85" s="32">
        <v>29.9</v>
      </c>
      <c r="AJ85" s="32">
        <v>33.6</v>
      </c>
      <c r="AK85" s="32">
        <v>32.299999999999997</v>
      </c>
      <c r="AL85" s="32" t="s">
        <v>108</v>
      </c>
      <c r="AM85" s="32">
        <v>35.9</v>
      </c>
      <c r="AN85" s="32">
        <v>39.299999999999997</v>
      </c>
      <c r="AO85" s="32">
        <v>34.200000000000003</v>
      </c>
      <c r="AP85" s="20">
        <v>36</v>
      </c>
    </row>
    <row r="86" spans="2:42" ht="15" customHeight="1" x14ac:dyDescent="0.2">
      <c r="B86" s="118" t="s">
        <v>31</v>
      </c>
      <c r="C86" s="13" t="s">
        <v>25</v>
      </c>
      <c r="D86" s="18">
        <v>2.3221801577054659</v>
      </c>
      <c r="E86" s="19">
        <v>3.3628621740358549</v>
      </c>
      <c r="F86" s="19">
        <v>4.034203404777756</v>
      </c>
      <c r="G86" s="19">
        <v>3.7547521789961471</v>
      </c>
      <c r="H86" s="19">
        <v>5.8195186071481881</v>
      </c>
      <c r="I86" s="19">
        <v>6.0740169964357102</v>
      </c>
      <c r="J86" s="19">
        <v>5.8618482459043362</v>
      </c>
      <c r="K86" s="19">
        <v>4.5833252034106655</v>
      </c>
      <c r="L86" s="19">
        <v>5.3174222161260092</v>
      </c>
      <c r="M86" s="19">
        <v>6.2976959470346126</v>
      </c>
      <c r="N86" s="19">
        <v>7.1846263037709068</v>
      </c>
      <c r="O86" s="19">
        <v>6.5951535821477032</v>
      </c>
      <c r="P86" s="19">
        <v>7.9263768053598884</v>
      </c>
      <c r="Q86" s="19">
        <v>8.4144865906234205</v>
      </c>
      <c r="R86" s="19">
        <v>7.3705665476492586</v>
      </c>
      <c r="S86" s="19">
        <v>10.339132778576692</v>
      </c>
      <c r="T86" s="19">
        <v>11.380599371077125</v>
      </c>
      <c r="U86" s="19">
        <v>10.675977951580064</v>
      </c>
      <c r="V86" s="19">
        <v>13.155305042114648</v>
      </c>
      <c r="W86" s="19">
        <v>12.383212832421627</v>
      </c>
      <c r="X86" s="19">
        <v>10.395171989072136</v>
      </c>
      <c r="Y86" s="19">
        <v>8.5456820676300129</v>
      </c>
      <c r="Z86" s="19">
        <v>9.3124347186939875</v>
      </c>
      <c r="AA86" s="19">
        <v>5.9076280258685747</v>
      </c>
      <c r="AB86" s="19">
        <v>6.6386749502618123</v>
      </c>
      <c r="AC86" s="19">
        <v>6.8233005036900662</v>
      </c>
      <c r="AD86" s="19">
        <v>7.313397767187511</v>
      </c>
      <c r="AE86" s="19">
        <v>6.5730525232619659</v>
      </c>
      <c r="AF86" s="19">
        <v>8.1781095469277538</v>
      </c>
      <c r="AG86" s="19">
        <v>9.0249649352110204</v>
      </c>
      <c r="AH86" s="19">
        <v>9.1</v>
      </c>
      <c r="AI86" s="32">
        <v>8.8000000000000007</v>
      </c>
      <c r="AJ86" s="32">
        <v>10.7</v>
      </c>
      <c r="AK86" s="32">
        <v>9.1999999999999993</v>
      </c>
      <c r="AL86" s="32" t="s">
        <v>121</v>
      </c>
      <c r="AM86" s="32">
        <v>12</v>
      </c>
      <c r="AN86" s="32">
        <v>15.5</v>
      </c>
      <c r="AO86" s="32">
        <v>13.2</v>
      </c>
      <c r="AP86" s="20">
        <v>10.8</v>
      </c>
    </row>
    <row r="87" spans="2:42" ht="15" customHeight="1" x14ac:dyDescent="0.2">
      <c r="B87" s="118" t="s">
        <v>33</v>
      </c>
      <c r="C87" s="13" t="s">
        <v>5</v>
      </c>
      <c r="D87" s="18">
        <v>92.991814278046164</v>
      </c>
      <c r="E87" s="19">
        <v>90.894960995601963</v>
      </c>
      <c r="F87" s="19">
        <v>90.648468854102788</v>
      </c>
      <c r="G87" s="19">
        <v>89.987647732369197</v>
      </c>
      <c r="H87" s="19">
        <v>91.626374196673382</v>
      </c>
      <c r="I87" s="19">
        <v>92.367029105409529</v>
      </c>
      <c r="J87" s="19">
        <v>93.519868773428442</v>
      </c>
      <c r="K87" s="19">
        <v>93.862714376156092</v>
      </c>
      <c r="L87" s="19">
        <v>93.811633954457093</v>
      </c>
      <c r="M87" s="19">
        <v>93.929534148348807</v>
      </c>
      <c r="N87" s="19">
        <v>91.261980856973963</v>
      </c>
      <c r="O87" s="19">
        <v>92.394443954815969</v>
      </c>
      <c r="P87" s="19">
        <v>95.221926344470731</v>
      </c>
      <c r="Q87" s="19">
        <v>93.899069141150989</v>
      </c>
      <c r="R87" s="19">
        <v>94.892032356582277</v>
      </c>
      <c r="S87" s="19">
        <v>95.038306784985949</v>
      </c>
      <c r="T87" s="19">
        <v>94.394848689871537</v>
      </c>
      <c r="U87" s="19">
        <v>94.453051413630348</v>
      </c>
      <c r="V87" s="19">
        <v>92.466378247166375</v>
      </c>
      <c r="W87" s="19">
        <v>95.263795963295308</v>
      </c>
      <c r="X87" s="19">
        <v>95.651430836344417</v>
      </c>
      <c r="Y87" s="19">
        <v>93.994084512349048</v>
      </c>
      <c r="Z87" s="19">
        <v>93.294406961637122</v>
      </c>
      <c r="AA87" s="19">
        <v>94.897621921677782</v>
      </c>
      <c r="AB87" s="19">
        <v>95.582060015292086</v>
      </c>
      <c r="AC87" s="19">
        <v>95.378180369607009</v>
      </c>
      <c r="AD87" s="19">
        <v>95.356967981020972</v>
      </c>
      <c r="AE87" s="19">
        <v>95.695499263214657</v>
      </c>
      <c r="AF87" s="19">
        <v>95.573694029850742</v>
      </c>
      <c r="AG87" s="19">
        <v>94.794267994789081</v>
      </c>
      <c r="AH87" s="19">
        <v>93.6</v>
      </c>
      <c r="AI87" s="32">
        <v>95.3</v>
      </c>
      <c r="AJ87" s="32">
        <v>93.8</v>
      </c>
      <c r="AK87" s="32">
        <v>94.5</v>
      </c>
      <c r="AL87" s="32" t="s">
        <v>125</v>
      </c>
      <c r="AM87" s="32">
        <v>94.9</v>
      </c>
      <c r="AN87" s="32">
        <v>93.1</v>
      </c>
      <c r="AO87" s="32">
        <v>94.2</v>
      </c>
      <c r="AP87" s="20">
        <v>94.7</v>
      </c>
    </row>
    <row r="88" spans="2:42" ht="15" customHeight="1" x14ac:dyDescent="0.2">
      <c r="B88" s="120"/>
      <c r="C88" s="13" t="s">
        <v>6</v>
      </c>
      <c r="D88" s="18">
        <v>91.982689210950085</v>
      </c>
      <c r="E88" s="19">
        <v>89.025799616911542</v>
      </c>
      <c r="F88" s="19">
        <v>88.304096543755932</v>
      </c>
      <c r="G88" s="19">
        <v>88.510136125497027</v>
      </c>
      <c r="H88" s="19">
        <v>89.820781400015576</v>
      </c>
      <c r="I88" s="19">
        <v>89.40785420052913</v>
      </c>
      <c r="J88" s="19">
        <v>90.941943893722495</v>
      </c>
      <c r="K88" s="19">
        <v>90.458161060200396</v>
      </c>
      <c r="L88" s="19">
        <v>90.632768027904547</v>
      </c>
      <c r="M88" s="19">
        <v>90.992512919961214</v>
      </c>
      <c r="N88" s="19">
        <v>85.204578123996626</v>
      </c>
      <c r="O88" s="19">
        <v>84.126725455340619</v>
      </c>
      <c r="P88" s="19">
        <v>85.588194838332782</v>
      </c>
      <c r="Q88" s="19">
        <v>85.861922604062997</v>
      </c>
      <c r="R88" s="19">
        <v>88.424445601607786</v>
      </c>
      <c r="S88" s="19">
        <v>87.401614947913799</v>
      </c>
      <c r="T88" s="19">
        <v>85.789158040207553</v>
      </c>
      <c r="U88" s="19">
        <v>81.478946095209665</v>
      </c>
      <c r="V88" s="19">
        <v>80.431976717629482</v>
      </c>
      <c r="W88" s="19">
        <v>87.902820823674418</v>
      </c>
      <c r="X88" s="19">
        <v>88.551491078257513</v>
      </c>
      <c r="Y88" s="19">
        <v>89.511626884698231</v>
      </c>
      <c r="Z88" s="19">
        <v>88.739008804464021</v>
      </c>
      <c r="AA88" s="19">
        <v>90.682096256333182</v>
      </c>
      <c r="AB88" s="19">
        <v>91.992304893057636</v>
      </c>
      <c r="AC88" s="19">
        <v>91.825769341054169</v>
      </c>
      <c r="AD88" s="19">
        <v>90.987039549880478</v>
      </c>
      <c r="AE88" s="19">
        <v>92.438430939763634</v>
      </c>
      <c r="AF88" s="19">
        <v>90.377716679759104</v>
      </c>
      <c r="AG88" s="19">
        <v>91.187810170736512</v>
      </c>
      <c r="AH88" s="19">
        <v>88.4</v>
      </c>
      <c r="AI88" s="32">
        <v>91.3</v>
      </c>
      <c r="AJ88" s="32">
        <v>89.5</v>
      </c>
      <c r="AK88" s="32">
        <v>90.3</v>
      </c>
      <c r="AL88" s="32" t="s">
        <v>113</v>
      </c>
      <c r="AM88" s="32">
        <v>88.6</v>
      </c>
      <c r="AN88" s="32">
        <v>87.4</v>
      </c>
      <c r="AO88" s="32">
        <v>89.7</v>
      </c>
      <c r="AP88" s="20">
        <v>90.7</v>
      </c>
    </row>
    <row r="89" spans="2:42" ht="15" customHeight="1" thickBot="1" x14ac:dyDescent="0.25">
      <c r="B89" s="121"/>
      <c r="C89" s="14" t="s">
        <v>7</v>
      </c>
      <c r="D89" s="21">
        <v>83.100845410628025</v>
      </c>
      <c r="E89" s="22">
        <v>82.571347551123054</v>
      </c>
      <c r="F89" s="22">
        <v>80.918509394540152</v>
      </c>
      <c r="G89" s="22">
        <v>79.51502942746113</v>
      </c>
      <c r="H89" s="22">
        <v>80.64188283324539</v>
      </c>
      <c r="I89" s="22">
        <v>81.411042832616928</v>
      </c>
      <c r="J89" s="22">
        <v>82.675106821851912</v>
      </c>
      <c r="K89" s="22">
        <v>83.562225232458204</v>
      </c>
      <c r="L89" s="22">
        <v>81.168085575765588</v>
      </c>
      <c r="M89" s="22">
        <v>82.699913700323535</v>
      </c>
      <c r="N89" s="22">
        <v>76.152393372225319</v>
      </c>
      <c r="O89" s="22">
        <v>76.674986655314683</v>
      </c>
      <c r="P89" s="22">
        <v>76.237444728988507</v>
      </c>
      <c r="Q89" s="22">
        <v>77.18927463263276</v>
      </c>
      <c r="R89" s="22">
        <v>77.948722362564141</v>
      </c>
      <c r="S89" s="22">
        <v>76.730143857134976</v>
      </c>
      <c r="T89" s="22">
        <v>74.331143495880852</v>
      </c>
      <c r="U89" s="22">
        <v>70.313376602654827</v>
      </c>
      <c r="V89" s="22">
        <v>66.738445275336218</v>
      </c>
      <c r="W89" s="22">
        <v>72.548581979395451</v>
      </c>
      <c r="X89" s="22">
        <v>75.957052485615279</v>
      </c>
      <c r="Y89" s="22">
        <v>76.96338300584641</v>
      </c>
      <c r="Z89" s="22">
        <v>75.795376476856489</v>
      </c>
      <c r="AA89" s="22">
        <v>80.664564497984045</v>
      </c>
      <c r="AB89" s="22">
        <v>80.784414341847565</v>
      </c>
      <c r="AC89" s="22">
        <v>80.305138434241087</v>
      </c>
      <c r="AD89" s="22">
        <v>80.1213472508054</v>
      </c>
      <c r="AE89" s="22">
        <v>80.006247147601016</v>
      </c>
      <c r="AF89" s="22">
        <v>78.294874312647295</v>
      </c>
      <c r="AG89" s="22">
        <v>76.820797109815558</v>
      </c>
      <c r="AH89" s="22">
        <v>74.099999999999994</v>
      </c>
      <c r="AI89" s="33">
        <v>75.599999999999994</v>
      </c>
      <c r="AJ89" s="33">
        <v>74.099999999999994</v>
      </c>
      <c r="AK89" s="33">
        <v>74</v>
      </c>
      <c r="AL89" s="33" t="s">
        <v>126</v>
      </c>
      <c r="AM89" s="33">
        <v>70.900000000000006</v>
      </c>
      <c r="AN89" s="33">
        <v>59.8</v>
      </c>
      <c r="AO89" s="33">
        <v>70</v>
      </c>
      <c r="AP89" s="23">
        <v>74.099999999999994</v>
      </c>
    </row>
    <row r="90" spans="2:42" ht="5.0999999999999996" customHeight="1" thickBot="1" x14ac:dyDescent="0.25">
      <c r="C90" s="1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</row>
    <row r="91" spans="2:42" ht="15" customHeight="1" x14ac:dyDescent="0.2">
      <c r="B91" s="119"/>
      <c r="C91" s="12" t="s">
        <v>2</v>
      </c>
      <c r="D91" s="15">
        <v>96.045150149517752</v>
      </c>
      <c r="E91" s="16">
        <v>98.267730692631119</v>
      </c>
      <c r="F91" s="16">
        <v>96.139418740237176</v>
      </c>
      <c r="G91" s="16">
        <v>96.969291818638823</v>
      </c>
      <c r="H91" s="16">
        <v>95.259957945981782</v>
      </c>
      <c r="I91" s="16">
        <v>95.629597005064966</v>
      </c>
      <c r="J91" s="16">
        <v>98.479121997310742</v>
      </c>
      <c r="K91" s="16">
        <v>96.289969572412318</v>
      </c>
      <c r="L91" s="16">
        <v>97.794222398100516</v>
      </c>
      <c r="M91" s="16">
        <v>95.934274683524833</v>
      </c>
      <c r="N91" s="16">
        <v>94.640785986169519</v>
      </c>
      <c r="O91" s="16">
        <v>96.420189105214931</v>
      </c>
      <c r="P91" s="16">
        <v>96.754301865179173</v>
      </c>
      <c r="Q91" s="16">
        <v>97.22819625706309</v>
      </c>
      <c r="R91" s="16">
        <v>97.98201366910358</v>
      </c>
      <c r="S91" s="16">
        <v>98.022897719959687</v>
      </c>
      <c r="T91" s="16">
        <v>97.658702035030871</v>
      </c>
      <c r="U91" s="16">
        <v>98.593370539884177</v>
      </c>
      <c r="V91" s="16">
        <v>98.140924665039023</v>
      </c>
      <c r="W91" s="16">
        <v>97.320188451426375</v>
      </c>
      <c r="X91" s="16">
        <v>95.647183278413436</v>
      </c>
      <c r="Y91" s="16">
        <v>97.527427735625693</v>
      </c>
      <c r="Z91" s="16">
        <v>97.549915253837185</v>
      </c>
      <c r="AA91" s="16">
        <v>98.414566397968329</v>
      </c>
      <c r="AB91" s="16">
        <v>96.071390050313113</v>
      </c>
      <c r="AC91" s="16">
        <v>97.668171765573163</v>
      </c>
      <c r="AD91" s="16">
        <v>97.097272856351509</v>
      </c>
      <c r="AE91" s="16">
        <v>97.651250823847619</v>
      </c>
      <c r="AF91" s="16">
        <v>96.219494561310256</v>
      </c>
      <c r="AG91" s="16">
        <v>97.134439033461575</v>
      </c>
      <c r="AH91" s="16">
        <v>97</v>
      </c>
      <c r="AI91" s="16">
        <v>97.3</v>
      </c>
      <c r="AJ91" s="16">
        <v>95.2</v>
      </c>
      <c r="AK91" s="16">
        <v>94.8</v>
      </c>
      <c r="AL91" s="49" t="s">
        <v>130</v>
      </c>
      <c r="AM91" s="49">
        <v>96.3</v>
      </c>
      <c r="AN91" s="49">
        <v>95</v>
      </c>
      <c r="AO91" s="49">
        <v>94.6</v>
      </c>
      <c r="AP91" s="17">
        <v>96.8</v>
      </c>
    </row>
    <row r="92" spans="2:42" ht="15" customHeight="1" x14ac:dyDescent="0.2">
      <c r="B92" s="120"/>
      <c r="C92" s="13" t="s">
        <v>3</v>
      </c>
      <c r="D92" s="18">
        <v>93.020258602535492</v>
      </c>
      <c r="E92" s="19">
        <v>98.267730692631119</v>
      </c>
      <c r="F92" s="19">
        <v>93.84639077728643</v>
      </c>
      <c r="G92" s="19">
        <v>94.3723059480389</v>
      </c>
      <c r="H92" s="19">
        <v>93.737537286266161</v>
      </c>
      <c r="I92" s="19">
        <v>93.127064523232775</v>
      </c>
      <c r="J92" s="19">
        <v>96.549860086491989</v>
      </c>
      <c r="K92" s="19">
        <v>94.095980355522329</v>
      </c>
      <c r="L92" s="19">
        <v>95.77760189948556</v>
      </c>
      <c r="M92" s="19">
        <v>93.812391367880267</v>
      </c>
      <c r="N92" s="19">
        <v>91.225413021383446</v>
      </c>
      <c r="O92" s="19">
        <v>91.466422275372366</v>
      </c>
      <c r="P92" s="19">
        <v>92.413215628657525</v>
      </c>
      <c r="Q92" s="19">
        <v>93.383403908577236</v>
      </c>
      <c r="R92" s="19">
        <v>95.200893920010671</v>
      </c>
      <c r="S92" s="19">
        <v>91.04904456799153</v>
      </c>
      <c r="T92" s="19">
        <v>93.245249907191791</v>
      </c>
      <c r="U92" s="19">
        <v>93.21817205305436</v>
      </c>
      <c r="V92" s="19">
        <v>91.151409839615766</v>
      </c>
      <c r="W92" s="19">
        <v>94.232771289641988</v>
      </c>
      <c r="X92" s="19">
        <v>92.744008462932115</v>
      </c>
      <c r="Y92" s="19">
        <v>93.522966519613519</v>
      </c>
      <c r="Z92" s="19">
        <v>96.024484323140186</v>
      </c>
      <c r="AA92" s="19">
        <v>96.849086765756269</v>
      </c>
      <c r="AB92" s="19">
        <v>93.361376705390214</v>
      </c>
      <c r="AC92" s="19">
        <v>94.712725764835966</v>
      </c>
      <c r="AD92" s="19">
        <v>96.141562693106849</v>
      </c>
      <c r="AE92" s="19">
        <v>96.802996431101647</v>
      </c>
      <c r="AF92" s="19">
        <v>94.606115038318279</v>
      </c>
      <c r="AG92" s="19">
        <v>94.87151175629657</v>
      </c>
      <c r="AH92" s="19">
        <v>95.1</v>
      </c>
      <c r="AI92" s="19">
        <v>95.9</v>
      </c>
      <c r="AJ92" s="19">
        <v>93.2</v>
      </c>
      <c r="AK92" s="19">
        <v>92.9</v>
      </c>
      <c r="AL92" s="32" t="s">
        <v>132</v>
      </c>
      <c r="AM92" s="32">
        <v>94</v>
      </c>
      <c r="AN92" s="32">
        <v>88.7</v>
      </c>
      <c r="AO92" s="32">
        <v>93.5</v>
      </c>
      <c r="AP92" s="20">
        <v>95.8</v>
      </c>
    </row>
    <row r="93" spans="2:42" ht="15" customHeight="1" x14ac:dyDescent="0.2">
      <c r="B93" s="120"/>
      <c r="C93" s="10" t="s">
        <v>49</v>
      </c>
      <c r="D93" s="18">
        <v>3.1494474653569546</v>
      </c>
      <c r="E93" s="19">
        <v>0</v>
      </c>
      <c r="F93" s="19">
        <v>2.3851069550840136</v>
      </c>
      <c r="G93" s="19">
        <v>2.6781528687010185</v>
      </c>
      <c r="H93" s="19">
        <v>1.5981748181947812</v>
      </c>
      <c r="I93" s="19">
        <v>2.6169016290005387</v>
      </c>
      <c r="J93" s="19">
        <v>1.9590567743602043</v>
      </c>
      <c r="K93" s="19">
        <v>2.2785231178622909</v>
      </c>
      <c r="L93" s="19">
        <v>2.0621059702338078</v>
      </c>
      <c r="M93" s="19">
        <v>2.2118094108121324</v>
      </c>
      <c r="N93" s="19">
        <v>3.6087749369338256</v>
      </c>
      <c r="O93" s="19">
        <v>5.1376862831465191</v>
      </c>
      <c r="P93" s="19">
        <v>4.4867113428927157</v>
      </c>
      <c r="Q93" s="19">
        <v>3.9544005715384829</v>
      </c>
      <c r="R93" s="19">
        <v>2.8383982375429277</v>
      </c>
      <c r="S93" s="19">
        <v>7.1145143779483684</v>
      </c>
      <c r="T93" s="19">
        <v>4.5192615054989682</v>
      </c>
      <c r="U93" s="19">
        <v>5.4518863260236898</v>
      </c>
      <c r="V93" s="19">
        <v>7.1219166206950906</v>
      </c>
      <c r="W93" s="19">
        <v>3.1724323708285413</v>
      </c>
      <c r="X93" s="19">
        <v>3.0352956730891467</v>
      </c>
      <c r="Y93" s="19">
        <v>4.1059846537400153</v>
      </c>
      <c r="Z93" s="19">
        <v>1.5637439835059128</v>
      </c>
      <c r="AA93" s="19">
        <v>1.5906991104158072</v>
      </c>
      <c r="AB93" s="19">
        <v>2.820832865542648</v>
      </c>
      <c r="AC93" s="19">
        <v>3.0260072931752675</v>
      </c>
      <c r="AD93" s="19">
        <v>0.98428115963520424</v>
      </c>
      <c r="AE93" s="19">
        <v>0.86865696608036536</v>
      </c>
      <c r="AF93" s="19">
        <v>1.6767699002658449</v>
      </c>
      <c r="AG93" s="19">
        <v>2.3296858453935756</v>
      </c>
      <c r="AH93" s="19">
        <v>2</v>
      </c>
      <c r="AI93" s="32">
        <v>1.5</v>
      </c>
      <c r="AJ93" s="32">
        <v>2.2000000000000002</v>
      </c>
      <c r="AK93" s="32">
        <v>1.9</v>
      </c>
      <c r="AL93" s="32" t="s">
        <v>135</v>
      </c>
      <c r="AM93" s="32">
        <v>2.4</v>
      </c>
      <c r="AN93" s="32">
        <v>6.6</v>
      </c>
      <c r="AO93" s="32">
        <v>1.2</v>
      </c>
      <c r="AP93" s="20">
        <v>1</v>
      </c>
    </row>
    <row r="94" spans="2:42" ht="15" customHeight="1" x14ac:dyDescent="0.2">
      <c r="B94" s="120"/>
      <c r="C94" s="13" t="s">
        <v>4</v>
      </c>
      <c r="D94" s="18">
        <v>95.101852345179111</v>
      </c>
      <c r="E94" s="19">
        <v>96.575325662978685</v>
      </c>
      <c r="F94" s="19">
        <v>96.451782378580319</v>
      </c>
      <c r="G94" s="19">
        <v>88.496868125409321</v>
      </c>
      <c r="H94" s="19">
        <v>90.116268131620032</v>
      </c>
      <c r="I94" s="19">
        <v>90.856250607018254</v>
      </c>
      <c r="J94" s="19">
        <v>92.224709148284944</v>
      </c>
      <c r="K94" s="19">
        <v>88.378367885705416</v>
      </c>
      <c r="L94" s="19">
        <v>93.032220874515133</v>
      </c>
      <c r="M94" s="19">
        <v>88.044518747219257</v>
      </c>
      <c r="N94" s="19">
        <v>91.576334853769794</v>
      </c>
      <c r="O94" s="19">
        <v>86.403642724269091</v>
      </c>
      <c r="P94" s="19">
        <v>83.236944137587457</v>
      </c>
      <c r="Q94" s="19">
        <v>89.17171178717841</v>
      </c>
      <c r="R94" s="19">
        <v>84.099662655722895</v>
      </c>
      <c r="S94" s="19">
        <v>87.007917921266866</v>
      </c>
      <c r="T94" s="19">
        <v>83.915550353318594</v>
      </c>
      <c r="U94" s="19">
        <v>86.608853634080248</v>
      </c>
      <c r="V94" s="19">
        <v>80.479496015719889</v>
      </c>
      <c r="W94" s="19">
        <v>90.9504856988667</v>
      </c>
      <c r="X94" s="19">
        <v>91.723781097601005</v>
      </c>
      <c r="Y94" s="19">
        <v>92.322444121147996</v>
      </c>
      <c r="Z94" s="19">
        <v>95.899235141393589</v>
      </c>
      <c r="AA94" s="19">
        <v>93.850601287822315</v>
      </c>
      <c r="AB94" s="19">
        <v>93.344573995495438</v>
      </c>
      <c r="AC94" s="19">
        <v>95.415705086035544</v>
      </c>
      <c r="AD94" s="19">
        <v>95.394569720894523</v>
      </c>
      <c r="AE94" s="19">
        <v>96.47758213123835</v>
      </c>
      <c r="AF94" s="19">
        <v>94.95653150938891</v>
      </c>
      <c r="AG94" s="19">
        <v>96.29904620480896</v>
      </c>
      <c r="AH94" s="19">
        <v>95.3</v>
      </c>
      <c r="AI94" s="32">
        <v>95.5</v>
      </c>
      <c r="AJ94" s="32">
        <v>94.6</v>
      </c>
      <c r="AK94" s="32">
        <v>95.1</v>
      </c>
      <c r="AL94" s="32" t="s">
        <v>127</v>
      </c>
      <c r="AM94" s="32">
        <v>95.2</v>
      </c>
      <c r="AN94" s="32">
        <v>94.2</v>
      </c>
      <c r="AO94" s="32">
        <v>95.5</v>
      </c>
      <c r="AP94" s="20">
        <v>95.7</v>
      </c>
    </row>
    <row r="95" spans="2:42" ht="15" customHeight="1" x14ac:dyDescent="0.2">
      <c r="B95" s="122" t="s">
        <v>28</v>
      </c>
      <c r="C95" s="13" t="s">
        <v>24</v>
      </c>
      <c r="D95" s="18">
        <v>19.762924594083074</v>
      </c>
      <c r="E95" s="19">
        <v>11.704709642061509</v>
      </c>
      <c r="F95" s="19">
        <v>10.654143737846002</v>
      </c>
      <c r="G95" s="19">
        <v>11.051041861466709</v>
      </c>
      <c r="H95" s="19">
        <v>8.7124615268688803</v>
      </c>
      <c r="I95" s="19">
        <v>11.397400977435183</v>
      </c>
      <c r="J95" s="19">
        <v>9.138400092614031</v>
      </c>
      <c r="K95" s="19">
        <v>6.2843258728108333</v>
      </c>
      <c r="L95" s="19">
        <v>12.459116498113712</v>
      </c>
      <c r="M95" s="19">
        <v>12.403715591949274</v>
      </c>
      <c r="N95" s="19">
        <v>9.2497562137905778</v>
      </c>
      <c r="O95" s="19">
        <v>6.3105301694012708</v>
      </c>
      <c r="P95" s="19">
        <v>11.58211232067884</v>
      </c>
      <c r="Q95" s="19">
        <v>12.272017540945484</v>
      </c>
      <c r="R95" s="19">
        <v>13.583364859936676</v>
      </c>
      <c r="S95" s="19">
        <v>15.050598746015915</v>
      </c>
      <c r="T95" s="19">
        <v>8.8628439480777548</v>
      </c>
      <c r="U95" s="19">
        <v>12.237513232605139</v>
      </c>
      <c r="V95" s="19">
        <v>13.831480367580824</v>
      </c>
      <c r="W95" s="19">
        <v>13.907754715852553</v>
      </c>
      <c r="X95" s="19">
        <v>12.990787424438402</v>
      </c>
      <c r="Y95" s="19">
        <v>11.128723653276611</v>
      </c>
      <c r="Z95" s="19">
        <v>14.240764682089674</v>
      </c>
      <c r="AA95" s="19">
        <v>15.420058578522614</v>
      </c>
      <c r="AB95" s="19">
        <v>14.718043699638455</v>
      </c>
      <c r="AC95" s="19">
        <v>10.218753058627778</v>
      </c>
      <c r="AD95" s="19">
        <v>17.842039852866353</v>
      </c>
      <c r="AE95" s="19">
        <v>14.526714816319084</v>
      </c>
      <c r="AF95" s="19">
        <v>12.554443854267161</v>
      </c>
      <c r="AG95" s="19">
        <v>14.473283379164409</v>
      </c>
      <c r="AH95" s="19">
        <v>14.7</v>
      </c>
      <c r="AI95" s="32">
        <v>18.2</v>
      </c>
      <c r="AJ95" s="32">
        <v>20.9</v>
      </c>
      <c r="AK95" s="32">
        <v>19.3</v>
      </c>
      <c r="AL95" s="32" t="s">
        <v>69</v>
      </c>
      <c r="AM95" s="32">
        <v>21.3</v>
      </c>
      <c r="AN95" s="32">
        <v>32.5</v>
      </c>
      <c r="AO95" s="32">
        <v>19.8</v>
      </c>
      <c r="AP95" s="20">
        <v>17.8</v>
      </c>
    </row>
    <row r="96" spans="2:42" ht="15" customHeight="1" x14ac:dyDescent="0.2">
      <c r="B96" s="122" t="s">
        <v>29</v>
      </c>
      <c r="C96" s="13" t="s">
        <v>23</v>
      </c>
      <c r="D96" s="18">
        <v>2.4975323511034242</v>
      </c>
      <c r="E96" s="19">
        <v>3.0935307488230368</v>
      </c>
      <c r="F96" s="19">
        <v>2.9819954988747188</v>
      </c>
      <c r="G96" s="19">
        <v>7.7636671710216874</v>
      </c>
      <c r="H96" s="19">
        <v>6.090202465758189</v>
      </c>
      <c r="I96" s="19">
        <v>8.7270921516233528</v>
      </c>
      <c r="J96" s="19">
        <v>7.0856917018363514</v>
      </c>
      <c r="K96" s="19">
        <v>8.5157821698356102</v>
      </c>
      <c r="L96" s="19">
        <v>6.0075197289592204</v>
      </c>
      <c r="M96" s="19">
        <v>8.55587573423621</v>
      </c>
      <c r="N96" s="19">
        <v>6.4684550856343934</v>
      </c>
      <c r="O96" s="19">
        <v>10.071848677886573</v>
      </c>
      <c r="P96" s="19">
        <v>11.506889919597956</v>
      </c>
      <c r="Q96" s="19">
        <v>9.221080638412765</v>
      </c>
      <c r="R96" s="19">
        <v>12.146089183358397</v>
      </c>
      <c r="S96" s="19">
        <v>9.5619823882717192</v>
      </c>
      <c r="T96" s="19">
        <v>12.834410081012445</v>
      </c>
      <c r="U96" s="19">
        <v>10.835801827416255</v>
      </c>
      <c r="V96" s="19">
        <v>12.907605237032573</v>
      </c>
      <c r="W96" s="19">
        <v>8.0713590207261099</v>
      </c>
      <c r="X96" s="19">
        <v>6.285792200709027</v>
      </c>
      <c r="Y96" s="19">
        <v>5.6850567975098034</v>
      </c>
      <c r="Z96" s="19">
        <v>3.80404988482633</v>
      </c>
      <c r="AA96" s="19">
        <v>4.5769445985779136</v>
      </c>
      <c r="AB96" s="19">
        <v>5.4121767180353793</v>
      </c>
      <c r="AC96" s="19">
        <v>3.7314322268679661</v>
      </c>
      <c r="AD96" s="19">
        <v>3.5282151125421999</v>
      </c>
      <c r="AE96" s="19">
        <v>2.6576489078034222</v>
      </c>
      <c r="AF96" s="19">
        <v>4.5710324755561489</v>
      </c>
      <c r="AG96" s="19">
        <v>2.9100026747849452</v>
      </c>
      <c r="AH96" s="19">
        <v>3.5</v>
      </c>
      <c r="AI96" s="32">
        <v>3.9</v>
      </c>
      <c r="AJ96" s="32">
        <v>3.9</v>
      </c>
      <c r="AK96" s="32">
        <v>3.8</v>
      </c>
      <c r="AL96" s="32" t="s">
        <v>128</v>
      </c>
      <c r="AM96" s="32">
        <v>3.5</v>
      </c>
      <c r="AN96" s="32">
        <v>4.5</v>
      </c>
      <c r="AO96" s="32">
        <v>4.2</v>
      </c>
      <c r="AP96" s="20">
        <v>3.5</v>
      </c>
    </row>
    <row r="97" spans="2:42" ht="15" customHeight="1" x14ac:dyDescent="0.2">
      <c r="B97" s="122" t="s">
        <v>31</v>
      </c>
      <c r="C97" s="13" t="s">
        <v>25</v>
      </c>
      <c r="D97" s="18">
        <v>1.1754158780755055</v>
      </c>
      <c r="E97" s="19">
        <v>1.1287587172684603</v>
      </c>
      <c r="F97" s="19">
        <v>1.2325346961740435</v>
      </c>
      <c r="G97" s="19">
        <v>1.2450202025353756</v>
      </c>
      <c r="H97" s="19">
        <v>0.40864116668502171</v>
      </c>
      <c r="I97" s="19">
        <v>3.3493343422639459</v>
      </c>
      <c r="J97" s="19">
        <v>2.9570765170014255</v>
      </c>
      <c r="K97" s="19">
        <v>2.6820742654406917</v>
      </c>
      <c r="L97" s="19">
        <v>3.011610130975499</v>
      </c>
      <c r="M97" s="19">
        <v>3.0869688187866093</v>
      </c>
      <c r="N97" s="19">
        <v>2.3986368402656413</v>
      </c>
      <c r="O97" s="19">
        <v>2.9704785024193945</v>
      </c>
      <c r="P97" s="19">
        <v>3.0921272016248826</v>
      </c>
      <c r="Q97" s="19">
        <v>4.7194338252911878</v>
      </c>
      <c r="R97" s="19">
        <v>4.6809092394439462</v>
      </c>
      <c r="S97" s="19">
        <v>2.2100857140886934</v>
      </c>
      <c r="T97" s="19">
        <v>2.8812802741031627</v>
      </c>
      <c r="U97" s="19">
        <v>3.3774009105768452</v>
      </c>
      <c r="V97" s="19">
        <v>3.3731286715937085</v>
      </c>
      <c r="W97" s="19">
        <v>3.0532758380859648</v>
      </c>
      <c r="X97" s="19">
        <v>1.2974344989616329</v>
      </c>
      <c r="Y97" s="19">
        <v>1.6854812628855562</v>
      </c>
      <c r="Z97" s="19">
        <v>1.8872748459229503</v>
      </c>
      <c r="AA97" s="19">
        <v>1.8027762754642149</v>
      </c>
      <c r="AB97" s="19">
        <v>3.0436131920108549</v>
      </c>
      <c r="AC97" s="19">
        <v>1.2757552982154019</v>
      </c>
      <c r="AD97" s="19">
        <v>0.51585741534634211</v>
      </c>
      <c r="AE97" s="19">
        <v>0.55232791993109154</v>
      </c>
      <c r="AF97" s="19">
        <v>0.94309566145857993</v>
      </c>
      <c r="AG97" s="19">
        <v>0.13149324463664783</v>
      </c>
      <c r="AH97" s="19">
        <v>0.9</v>
      </c>
      <c r="AI97" s="32">
        <v>1</v>
      </c>
      <c r="AJ97" s="32">
        <v>2</v>
      </c>
      <c r="AK97" s="32">
        <v>0.9</v>
      </c>
      <c r="AL97" s="32" t="s">
        <v>129</v>
      </c>
      <c r="AM97" s="32">
        <v>1.3</v>
      </c>
      <c r="AN97" s="32">
        <v>2.5</v>
      </c>
      <c r="AO97" s="32">
        <v>0.8</v>
      </c>
      <c r="AP97" s="20">
        <v>1.4</v>
      </c>
    </row>
    <row r="98" spans="2:42" ht="15" customHeight="1" x14ac:dyDescent="0.2">
      <c r="B98" s="122" t="s">
        <v>34</v>
      </c>
      <c r="C98" s="13" t="s">
        <v>5</v>
      </c>
      <c r="D98" s="18">
        <v>96.045150149517752</v>
      </c>
      <c r="E98" s="19">
        <v>98.267730692631119</v>
      </c>
      <c r="F98" s="19">
        <v>96.139418740237176</v>
      </c>
      <c r="G98" s="19">
        <v>96.969291818638823</v>
      </c>
      <c r="H98" s="19">
        <v>95.259957945981782</v>
      </c>
      <c r="I98" s="19">
        <v>93.243338471702259</v>
      </c>
      <c r="J98" s="19">
        <v>96.611185812406873</v>
      </c>
      <c r="K98" s="19">
        <v>95.652263180155146</v>
      </c>
      <c r="L98" s="19">
        <v>96.632370399683424</v>
      </c>
      <c r="M98" s="19">
        <v>94.727592942949869</v>
      </c>
      <c r="N98" s="19">
        <v>94.168078279758461</v>
      </c>
      <c r="O98" s="19">
        <v>94.505293902884262</v>
      </c>
      <c r="P98" s="19">
        <v>95.756343850387225</v>
      </c>
      <c r="Q98" s="19">
        <v>95.017432307877272</v>
      </c>
      <c r="R98" s="19">
        <v>96.26051927356302</v>
      </c>
      <c r="S98" s="19">
        <v>96.996989455245213</v>
      </c>
      <c r="T98" s="19">
        <v>96.421821740744491</v>
      </c>
      <c r="U98" s="19">
        <v>96.366815337194097</v>
      </c>
      <c r="V98" s="19">
        <v>96.568793006102382</v>
      </c>
      <c r="W98" s="19">
        <v>96.117789703736008</v>
      </c>
      <c r="X98" s="19">
        <v>95.30088398730561</v>
      </c>
      <c r="Y98" s="19">
        <v>97.239622592467441</v>
      </c>
      <c r="Z98" s="19">
        <v>96.935210496248985</v>
      </c>
      <c r="AA98" s="19">
        <v>98.414566397968329</v>
      </c>
      <c r="AB98" s="19">
        <v>95.543091834641388</v>
      </c>
      <c r="AC98" s="19">
        <v>97.103990047917435</v>
      </c>
      <c r="AD98" s="19">
        <v>96.859495207450493</v>
      </c>
      <c r="AE98" s="19">
        <v>97.651250823847619</v>
      </c>
      <c r="AF98" s="19">
        <v>95.860852635030412</v>
      </c>
      <c r="AG98" s="19">
        <v>97.009689404417372</v>
      </c>
      <c r="AH98" s="19">
        <v>97</v>
      </c>
      <c r="AI98" s="32">
        <v>97.3</v>
      </c>
      <c r="AJ98" s="32">
        <v>94.7</v>
      </c>
      <c r="AK98" s="32">
        <v>94.8</v>
      </c>
      <c r="AL98" s="32" t="s">
        <v>131</v>
      </c>
      <c r="AM98" s="32">
        <v>96.3</v>
      </c>
      <c r="AN98" s="32">
        <v>95</v>
      </c>
      <c r="AO98" s="32">
        <v>94.6</v>
      </c>
      <c r="AP98" s="20">
        <v>96.8</v>
      </c>
    </row>
    <row r="99" spans="2:42" ht="15" customHeight="1" x14ac:dyDescent="0.2">
      <c r="B99" s="120"/>
      <c r="C99" s="13" t="s">
        <v>6</v>
      </c>
      <c r="D99" s="18">
        <v>93.020258602535492</v>
      </c>
      <c r="E99" s="19">
        <v>98.267730692631119</v>
      </c>
      <c r="F99" s="19">
        <v>93.84639077728643</v>
      </c>
      <c r="G99" s="19">
        <v>94.3723059480389</v>
      </c>
      <c r="H99" s="19">
        <v>93.737537286266161</v>
      </c>
      <c r="I99" s="19">
        <v>90.740805989870083</v>
      </c>
      <c r="J99" s="19">
        <v>94.681923901588107</v>
      </c>
      <c r="K99" s="19">
        <v>93.458273963265157</v>
      </c>
      <c r="L99" s="19">
        <v>94.615749901068455</v>
      </c>
      <c r="M99" s="19">
        <v>92.605709627305316</v>
      </c>
      <c r="N99" s="19">
        <v>90.752705314972403</v>
      </c>
      <c r="O99" s="19">
        <v>89.551527073041697</v>
      </c>
      <c r="P99" s="19">
        <v>91.415257613865577</v>
      </c>
      <c r="Q99" s="19">
        <v>91.172639959391404</v>
      </c>
      <c r="R99" s="19">
        <v>93.479399524470111</v>
      </c>
      <c r="S99" s="19">
        <v>90.023136303277056</v>
      </c>
      <c r="T99" s="19">
        <v>92.008369612905412</v>
      </c>
      <c r="U99" s="19">
        <v>90.991616850364281</v>
      </c>
      <c r="V99" s="19">
        <v>89.579278180679125</v>
      </c>
      <c r="W99" s="19">
        <v>93.030372541951607</v>
      </c>
      <c r="X99" s="19">
        <v>92.397709171824275</v>
      </c>
      <c r="Y99" s="19">
        <v>93.235161376455267</v>
      </c>
      <c r="Z99" s="19">
        <v>95.409779565551986</v>
      </c>
      <c r="AA99" s="19">
        <v>96.849086765756269</v>
      </c>
      <c r="AB99" s="19">
        <v>92.833078489718488</v>
      </c>
      <c r="AC99" s="19">
        <v>94.148544047180238</v>
      </c>
      <c r="AD99" s="19">
        <v>95.903785044205847</v>
      </c>
      <c r="AE99" s="19">
        <v>96.802996431101647</v>
      </c>
      <c r="AF99" s="19">
        <v>94.247473112038435</v>
      </c>
      <c r="AG99" s="19">
        <v>94.746762127252367</v>
      </c>
      <c r="AH99" s="19">
        <v>95.1</v>
      </c>
      <c r="AI99" s="32">
        <v>95.9</v>
      </c>
      <c r="AJ99" s="32">
        <v>92.7</v>
      </c>
      <c r="AK99" s="32">
        <v>92.9</v>
      </c>
      <c r="AL99" s="32" t="s">
        <v>133</v>
      </c>
      <c r="AM99" s="32">
        <v>94</v>
      </c>
      <c r="AN99" s="32">
        <v>88.7</v>
      </c>
      <c r="AO99" s="32">
        <v>93.4</v>
      </c>
      <c r="AP99" s="20">
        <v>95.8</v>
      </c>
    </row>
    <row r="100" spans="2:42" ht="15" customHeight="1" thickBot="1" x14ac:dyDescent="0.25">
      <c r="B100" s="121"/>
      <c r="C100" s="14" t="s">
        <v>7</v>
      </c>
      <c r="D100" s="21">
        <v>74.636735037695317</v>
      </c>
      <c r="E100" s="22">
        <v>85.786401858818323</v>
      </c>
      <c r="F100" s="22">
        <v>83.139726750709514</v>
      </c>
      <c r="G100" s="22">
        <v>83.943182912089682</v>
      </c>
      <c r="H100" s="22">
        <v>85.570690413965849</v>
      </c>
      <c r="I100" s="22">
        <v>80.088086324598109</v>
      </c>
      <c r="J100" s="22">
        <v>85.56846676599919</v>
      </c>
      <c r="K100" s="22">
        <v>87.585051472309246</v>
      </c>
      <c r="L100" s="22">
        <v>82.82746339533044</v>
      </c>
      <c r="M100" s="22">
        <v>81.119160783227969</v>
      </c>
      <c r="N100" s="22">
        <v>81.974531178381397</v>
      </c>
      <c r="O100" s="22">
        <v>83.900350939937866</v>
      </c>
      <c r="P100" s="22">
        <v>80.82743979878974</v>
      </c>
      <c r="Q100" s="22">
        <v>79.368095537062018</v>
      </c>
      <c r="R100" s="22">
        <v>80.487402267179235</v>
      </c>
      <c r="S100" s="22">
        <v>76.474115279691844</v>
      </c>
      <c r="T100" s="22">
        <v>83.583915493908407</v>
      </c>
      <c r="U100" s="22">
        <v>79.856505697739593</v>
      </c>
      <c r="V100" s="22">
        <v>77.189137905697876</v>
      </c>
      <c r="W100" s="22">
        <v>79.819362905116378</v>
      </c>
      <c r="X100" s="22">
        <v>80.158801570992566</v>
      </c>
      <c r="Y100" s="22">
        <v>82.53462286420465</v>
      </c>
      <c r="Z100" s="22">
        <v>81.583407692779815</v>
      </c>
      <c r="AA100" s="22">
        <v>81.914900853712453</v>
      </c>
      <c r="AB100" s="22">
        <v>79.169865429882051</v>
      </c>
      <c r="AC100" s="22">
        <v>84.527736822705492</v>
      </c>
      <c r="AD100" s="22">
        <v>78.792593496211367</v>
      </c>
      <c r="AE100" s="22">
        <v>82.740701205903974</v>
      </c>
      <c r="AF100" s="22">
        <v>82.14488645042249</v>
      </c>
      <c r="AG100" s="22">
        <v>81.033794751992318</v>
      </c>
      <c r="AH100" s="22">
        <v>80.8</v>
      </c>
      <c r="AI100" s="33">
        <v>77.599999999999994</v>
      </c>
      <c r="AJ100" s="33">
        <v>72.5</v>
      </c>
      <c r="AK100" s="33">
        <v>74</v>
      </c>
      <c r="AL100" s="33" t="s">
        <v>134</v>
      </c>
      <c r="AM100" s="33">
        <v>72.599999999999994</v>
      </c>
      <c r="AN100" s="33">
        <v>57.1</v>
      </c>
      <c r="AO100" s="33">
        <v>73.8</v>
      </c>
      <c r="AP100" s="23">
        <v>78</v>
      </c>
    </row>
    <row r="101" spans="2:42" ht="3.95" customHeight="1" thickBot="1" x14ac:dyDescent="0.25">
      <c r="C101" s="1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</row>
    <row r="102" spans="2:42" ht="15" customHeight="1" x14ac:dyDescent="0.2">
      <c r="B102" s="119"/>
      <c r="C102" s="12" t="s">
        <v>2</v>
      </c>
      <c r="D102" s="15">
        <v>28.113338547546903</v>
      </c>
      <c r="E102" s="16">
        <v>30.444197735031896</v>
      </c>
      <c r="F102" s="16">
        <v>34.51150407514605</v>
      </c>
      <c r="G102" s="16">
        <v>33.865282631944524</v>
      </c>
      <c r="H102" s="16">
        <v>35.50044590166052</v>
      </c>
      <c r="I102" s="16">
        <v>35.950159193298283</v>
      </c>
      <c r="J102" s="16">
        <v>36.623380079004583</v>
      </c>
      <c r="K102" s="16">
        <v>35.532946228549825</v>
      </c>
      <c r="L102" s="16">
        <v>39.71545203241471</v>
      </c>
      <c r="M102" s="16">
        <v>42.330499782214666</v>
      </c>
      <c r="N102" s="16">
        <v>40.080325035116267</v>
      </c>
      <c r="O102" s="16">
        <v>45.624166712326264</v>
      </c>
      <c r="P102" s="16">
        <v>45.594925262608854</v>
      </c>
      <c r="Q102" s="16">
        <v>44.872371195518582</v>
      </c>
      <c r="R102" s="16">
        <v>47.030271547018501</v>
      </c>
      <c r="S102" s="16">
        <v>46.661204062953665</v>
      </c>
      <c r="T102" s="16">
        <v>47.139589859663936</v>
      </c>
      <c r="U102" s="16">
        <v>45.305075245776415</v>
      </c>
      <c r="V102" s="16">
        <v>51.764375203307232</v>
      </c>
      <c r="W102" s="16">
        <v>52.963412699183678</v>
      </c>
      <c r="X102" s="16">
        <v>56.838592917902254</v>
      </c>
      <c r="Y102" s="16">
        <v>53.247114199260338</v>
      </c>
      <c r="Z102" s="16">
        <v>52.433391042724395</v>
      </c>
      <c r="AA102" s="16">
        <v>49.727255543555287</v>
      </c>
      <c r="AB102" s="16">
        <v>52.736852436536154</v>
      </c>
      <c r="AC102" s="16">
        <v>52.677802258121076</v>
      </c>
      <c r="AD102" s="16">
        <v>51.071042675699054</v>
      </c>
      <c r="AE102" s="16">
        <v>51.795512301105887</v>
      </c>
      <c r="AF102" s="16">
        <v>52.330543954661714</v>
      </c>
      <c r="AG102" s="16">
        <v>48.850562613073507</v>
      </c>
      <c r="AH102" s="16">
        <v>48.5</v>
      </c>
      <c r="AI102" s="16">
        <v>51.7</v>
      </c>
      <c r="AJ102" s="16">
        <v>50</v>
      </c>
      <c r="AK102" s="16">
        <v>52.7</v>
      </c>
      <c r="AL102" s="49" t="s">
        <v>140</v>
      </c>
      <c r="AM102" s="49">
        <v>51.9</v>
      </c>
      <c r="AN102" s="49">
        <v>55.7</v>
      </c>
      <c r="AO102" s="49">
        <v>56.4</v>
      </c>
      <c r="AP102" s="17">
        <v>56.1</v>
      </c>
    </row>
    <row r="103" spans="2:42" ht="15" customHeight="1" x14ac:dyDescent="0.2">
      <c r="B103" s="120"/>
      <c r="C103" s="13" t="s">
        <v>3</v>
      </c>
      <c r="D103" s="18">
        <v>27.585079789141204</v>
      </c>
      <c r="E103" s="19">
        <v>29.388361977613865</v>
      </c>
      <c r="F103" s="19">
        <v>32.976943018981835</v>
      </c>
      <c r="G103" s="19">
        <v>32.138289544767972</v>
      </c>
      <c r="H103" s="19">
        <v>33.552202786495187</v>
      </c>
      <c r="I103" s="19">
        <v>33.884397437578897</v>
      </c>
      <c r="J103" s="19">
        <v>34.976601295160719</v>
      </c>
      <c r="K103" s="19">
        <v>34.048969319406588</v>
      </c>
      <c r="L103" s="19">
        <v>37.59089252746454</v>
      </c>
      <c r="M103" s="19">
        <v>37.947759621194024</v>
      </c>
      <c r="N103" s="19">
        <v>33.817785055600993</v>
      </c>
      <c r="O103" s="19">
        <v>36.553065585447378</v>
      </c>
      <c r="P103" s="19">
        <v>36.006918968803241</v>
      </c>
      <c r="Q103" s="19">
        <v>37.758900530106779</v>
      </c>
      <c r="R103" s="19">
        <v>39.10208653535642</v>
      </c>
      <c r="S103" s="19">
        <v>38.992167261553227</v>
      </c>
      <c r="T103" s="19">
        <v>38.891431423121453</v>
      </c>
      <c r="U103" s="19">
        <v>37.40284267333314</v>
      </c>
      <c r="V103" s="19">
        <v>42.978344423775972</v>
      </c>
      <c r="W103" s="19">
        <v>43.98137444426095</v>
      </c>
      <c r="X103" s="19">
        <v>48.499658823891565</v>
      </c>
      <c r="Y103" s="19">
        <v>46.203102736107333</v>
      </c>
      <c r="Z103" s="19">
        <v>47.402818033860498</v>
      </c>
      <c r="AA103" s="19">
        <v>44.969806751185054</v>
      </c>
      <c r="AB103" s="19">
        <v>47.417349088476143</v>
      </c>
      <c r="AC103" s="19">
        <v>47.766725045239347</v>
      </c>
      <c r="AD103" s="19">
        <v>47.047533616614778</v>
      </c>
      <c r="AE103" s="19">
        <v>47.952153495597209</v>
      </c>
      <c r="AF103" s="19">
        <v>47.400625157229918</v>
      </c>
      <c r="AG103" s="19">
        <v>45.681416575085024</v>
      </c>
      <c r="AH103" s="19">
        <v>45.3</v>
      </c>
      <c r="AI103" s="19">
        <v>48.5</v>
      </c>
      <c r="AJ103" s="19">
        <v>46.2</v>
      </c>
      <c r="AK103" s="19">
        <v>47.4</v>
      </c>
      <c r="AL103" s="32" t="s">
        <v>142</v>
      </c>
      <c r="AM103" s="32">
        <v>46.4</v>
      </c>
      <c r="AN103" s="32">
        <v>47.2</v>
      </c>
      <c r="AO103" s="32">
        <v>49.7</v>
      </c>
      <c r="AP103" s="20">
        <v>52.4</v>
      </c>
    </row>
    <row r="104" spans="2:42" ht="15" customHeight="1" x14ac:dyDescent="0.2">
      <c r="B104" s="120"/>
      <c r="C104" s="10" t="s">
        <v>49</v>
      </c>
      <c r="D104" s="18">
        <v>1.8790324653625685</v>
      </c>
      <c r="E104" s="19">
        <v>3.468101759840716</v>
      </c>
      <c r="F104" s="19">
        <v>4.4465203626675587</v>
      </c>
      <c r="G104" s="19">
        <v>5.0995974430389222</v>
      </c>
      <c r="H104" s="19">
        <v>5.4879398432407029</v>
      </c>
      <c r="I104" s="19">
        <v>5.7461824984198522</v>
      </c>
      <c r="J104" s="19">
        <v>4.4965232053715489</v>
      </c>
      <c r="K104" s="19">
        <v>4.1763407390938392</v>
      </c>
      <c r="L104" s="19">
        <v>5.3494531630060713</v>
      </c>
      <c r="M104" s="19">
        <v>10.353622526474556</v>
      </c>
      <c r="N104" s="19">
        <v>15.624973036092808</v>
      </c>
      <c r="O104" s="19">
        <v>19.882228609400894</v>
      </c>
      <c r="P104" s="19">
        <v>21.028669832404514</v>
      </c>
      <c r="Q104" s="19">
        <v>15.852673874569442</v>
      </c>
      <c r="R104" s="19">
        <v>16.857621167965995</v>
      </c>
      <c r="S104" s="19">
        <v>16.435574167896821</v>
      </c>
      <c r="T104" s="19">
        <v>17.497306321708599</v>
      </c>
      <c r="U104" s="19">
        <v>17.44226784653662</v>
      </c>
      <c r="V104" s="19">
        <v>16.973122432220382</v>
      </c>
      <c r="W104" s="19">
        <v>16.958949201287332</v>
      </c>
      <c r="X104" s="19">
        <v>14.671253572472246</v>
      </c>
      <c r="Y104" s="19">
        <v>13.228907461149991</v>
      </c>
      <c r="Z104" s="19">
        <v>9.5942164121424671</v>
      </c>
      <c r="AA104" s="19">
        <v>9.567084972552454</v>
      </c>
      <c r="AB104" s="19">
        <v>10.086880620077824</v>
      </c>
      <c r="AC104" s="19">
        <v>9.3228589697373163</v>
      </c>
      <c r="AD104" s="19">
        <v>7.8782590843769249</v>
      </c>
      <c r="AE104" s="19">
        <v>7.4202544482345356</v>
      </c>
      <c r="AF104" s="19">
        <v>9.4207291284856343</v>
      </c>
      <c r="AG104" s="19">
        <v>6.4874299669587705</v>
      </c>
      <c r="AH104" s="19">
        <v>6.6</v>
      </c>
      <c r="AI104" s="32">
        <v>6.1</v>
      </c>
      <c r="AJ104" s="32">
        <v>7.6</v>
      </c>
      <c r="AK104" s="32">
        <v>9.9</v>
      </c>
      <c r="AL104" s="32" t="s">
        <v>144</v>
      </c>
      <c r="AM104" s="32">
        <v>10.6</v>
      </c>
      <c r="AN104" s="32">
        <v>15.3</v>
      </c>
      <c r="AO104" s="32">
        <v>11.8</v>
      </c>
      <c r="AP104" s="20">
        <v>6.6</v>
      </c>
    </row>
    <row r="105" spans="2:42" ht="15" customHeight="1" x14ac:dyDescent="0.2">
      <c r="B105" s="120"/>
      <c r="C105" s="13" t="s">
        <v>4</v>
      </c>
      <c r="D105" s="18">
        <v>82.908357115115081</v>
      </c>
      <c r="E105" s="19">
        <v>75.985794506495068</v>
      </c>
      <c r="F105" s="19">
        <v>75.78553506826934</v>
      </c>
      <c r="G105" s="19">
        <v>73.793017817602376</v>
      </c>
      <c r="H105" s="19">
        <v>71.084594076283821</v>
      </c>
      <c r="I105" s="19">
        <v>73.547701259671342</v>
      </c>
      <c r="J105" s="19">
        <v>73.276040341053701</v>
      </c>
      <c r="K105" s="19">
        <v>71.508717280399225</v>
      </c>
      <c r="L105" s="19">
        <v>70.557547758856586</v>
      </c>
      <c r="M105" s="19">
        <v>67.271002681675682</v>
      </c>
      <c r="N105" s="19">
        <v>71.846579675761163</v>
      </c>
      <c r="O105" s="19">
        <v>66.000742606224989</v>
      </c>
      <c r="P105" s="19">
        <v>61.782152592536931</v>
      </c>
      <c r="Q105" s="19">
        <v>64.46607811816996</v>
      </c>
      <c r="R105" s="19">
        <v>66.917355880871909</v>
      </c>
      <c r="S105" s="19">
        <v>65.098043569163366</v>
      </c>
      <c r="T105" s="19">
        <v>57.358036451156693</v>
      </c>
      <c r="U105" s="19">
        <v>58.184027384612705</v>
      </c>
      <c r="V105" s="19">
        <v>56.348456714753702</v>
      </c>
      <c r="W105" s="19">
        <v>56.692529004248073</v>
      </c>
      <c r="X105" s="19">
        <v>56.98224690209809</v>
      </c>
      <c r="Y105" s="19">
        <v>53.177473121840301</v>
      </c>
      <c r="Z105" s="19">
        <v>53.027031871211626</v>
      </c>
      <c r="AA105" s="19">
        <v>52.376002441689181</v>
      </c>
      <c r="AB105" s="19">
        <v>55.785792817004641</v>
      </c>
      <c r="AC105" s="19">
        <v>56.499156854300047</v>
      </c>
      <c r="AD105" s="19">
        <v>55.037347345104678</v>
      </c>
      <c r="AE105" s="19">
        <v>57.750779911243896</v>
      </c>
      <c r="AF105" s="19">
        <v>55.035370232128258</v>
      </c>
      <c r="AG105" s="19">
        <v>67.759393175754468</v>
      </c>
      <c r="AH105" s="19">
        <v>58</v>
      </c>
      <c r="AI105" s="32">
        <v>65.7</v>
      </c>
      <c r="AJ105" s="32">
        <v>66.8</v>
      </c>
      <c r="AK105" s="32">
        <v>68.599999999999994</v>
      </c>
      <c r="AL105" s="32" t="s">
        <v>136</v>
      </c>
      <c r="AM105" s="32">
        <v>52.8</v>
      </c>
      <c r="AN105" s="32">
        <v>65.599999999999994</v>
      </c>
      <c r="AO105" s="32">
        <v>61.2</v>
      </c>
      <c r="AP105" s="20">
        <v>61.2</v>
      </c>
    </row>
    <row r="106" spans="2:42" ht="15" customHeight="1" x14ac:dyDescent="0.2">
      <c r="B106" s="122" t="s">
        <v>30</v>
      </c>
      <c r="C106" s="13" t="s">
        <v>24</v>
      </c>
      <c r="D106" s="18">
        <v>20.604591888810152</v>
      </c>
      <c r="E106" s="19">
        <v>17.06011746211956</v>
      </c>
      <c r="F106" s="19">
        <v>27.119290476982737</v>
      </c>
      <c r="G106" s="19">
        <v>26.770450631075466</v>
      </c>
      <c r="H106" s="19">
        <v>25.553419045105507</v>
      </c>
      <c r="I106" s="19">
        <v>27.329671747241406</v>
      </c>
      <c r="J106" s="19">
        <v>24.53546064792295</v>
      </c>
      <c r="K106" s="19">
        <v>24.593572080604904</v>
      </c>
      <c r="L106" s="19">
        <v>26.650745453925147</v>
      </c>
      <c r="M106" s="19">
        <v>26.419865779313621</v>
      </c>
      <c r="N106" s="19">
        <v>29.0463872229179</v>
      </c>
      <c r="O106" s="19">
        <v>30.824560673518359</v>
      </c>
      <c r="P106" s="19">
        <v>36.585613482917914</v>
      </c>
      <c r="Q106" s="19">
        <v>26.668355685885548</v>
      </c>
      <c r="R106" s="19">
        <v>30.969551282051285</v>
      </c>
      <c r="S106" s="19">
        <v>32.759838859621944</v>
      </c>
      <c r="T106" s="19">
        <v>35.157040055106911</v>
      </c>
      <c r="U106" s="19">
        <v>36.861694726589675</v>
      </c>
      <c r="V106" s="19">
        <v>34.818267542249906</v>
      </c>
      <c r="W106" s="19">
        <v>43.598724004430011</v>
      </c>
      <c r="X106" s="19">
        <v>42.507978676509481</v>
      </c>
      <c r="Y106" s="19">
        <v>37.555548007630954</v>
      </c>
      <c r="Z106" s="19">
        <v>43.08604394653748</v>
      </c>
      <c r="AA106" s="19">
        <v>39.309056136995672</v>
      </c>
      <c r="AB106" s="19">
        <v>39.3520483146687</v>
      </c>
      <c r="AC106" s="19">
        <v>42.324412602891009</v>
      </c>
      <c r="AD106" s="19">
        <v>41.718751264462071</v>
      </c>
      <c r="AE106" s="19">
        <v>41.81216790796686</v>
      </c>
      <c r="AF106" s="19">
        <v>40.130233022304274</v>
      </c>
      <c r="AG106" s="19">
        <v>37.742006079027355</v>
      </c>
      <c r="AH106" s="19">
        <v>27.5</v>
      </c>
      <c r="AI106" s="32">
        <v>27.8</v>
      </c>
      <c r="AJ106" s="32">
        <v>23.3</v>
      </c>
      <c r="AK106" s="32">
        <v>24.3</v>
      </c>
      <c r="AL106" s="32" t="s">
        <v>137</v>
      </c>
      <c r="AM106" s="32">
        <v>27.5</v>
      </c>
      <c r="AN106" s="32">
        <v>29.7</v>
      </c>
      <c r="AO106" s="32">
        <v>31.1</v>
      </c>
      <c r="AP106" s="20">
        <v>30.4</v>
      </c>
    </row>
    <row r="107" spans="2:42" ht="15" customHeight="1" x14ac:dyDescent="0.2">
      <c r="B107" s="122" t="s">
        <v>29</v>
      </c>
      <c r="C107" s="13" t="s">
        <v>23</v>
      </c>
      <c r="D107" s="18">
        <v>58.228947516907283</v>
      </c>
      <c r="E107" s="19">
        <v>63.930821370120995</v>
      </c>
      <c r="F107" s="19">
        <v>63.1421927268077</v>
      </c>
      <c r="G107" s="19">
        <v>67.11944356298082</v>
      </c>
      <c r="H107" s="19">
        <v>68.414898036768676</v>
      </c>
      <c r="I107" s="19">
        <v>68.649560451288067</v>
      </c>
      <c r="J107" s="19">
        <v>68.368150703928464</v>
      </c>
      <c r="K107" s="19">
        <v>68.199280070004249</v>
      </c>
      <c r="L107" s="19">
        <v>67.782714125895424</v>
      </c>
      <c r="M107" s="19">
        <v>69.007175704796396</v>
      </c>
      <c r="N107" s="19">
        <v>68.411274845667975</v>
      </c>
      <c r="O107" s="19">
        <v>71.270633576331122</v>
      </c>
      <c r="P107" s="19">
        <v>72.335368122252689</v>
      </c>
      <c r="Q107" s="19">
        <v>72.16589936192554</v>
      </c>
      <c r="R107" s="19">
        <v>71.123641652865103</v>
      </c>
      <c r="S107" s="19">
        <v>71.331937412880691</v>
      </c>
      <c r="T107" s="19">
        <v>72.8819202666091</v>
      </c>
      <c r="U107" s="19">
        <v>75.899418318411406</v>
      </c>
      <c r="V107" s="19">
        <v>79.154094978035985</v>
      </c>
      <c r="W107" s="19">
        <v>83.371348047408205</v>
      </c>
      <c r="X107" s="19">
        <v>81.768727992055659</v>
      </c>
      <c r="Y107" s="19">
        <v>82.451318344553442</v>
      </c>
      <c r="Z107" s="19">
        <v>81.038395406066073</v>
      </c>
      <c r="AA107" s="19">
        <v>80.519484377297516</v>
      </c>
      <c r="AB107" s="19">
        <v>76.912066095464098</v>
      </c>
      <c r="AC107" s="19">
        <v>74.647752449518805</v>
      </c>
      <c r="AD107" s="19">
        <v>77.044217876576226</v>
      </c>
      <c r="AE107" s="19">
        <v>78.242746181709549</v>
      </c>
      <c r="AF107" s="19">
        <v>77.731726107561698</v>
      </c>
      <c r="AG107" s="19">
        <v>70.434647686963942</v>
      </c>
      <c r="AH107" s="19">
        <v>75.599999999999994</v>
      </c>
      <c r="AI107" s="32">
        <v>75.400000000000006</v>
      </c>
      <c r="AJ107" s="32">
        <v>75.5</v>
      </c>
      <c r="AK107" s="32">
        <v>74.3</v>
      </c>
      <c r="AL107" s="32" t="s">
        <v>138</v>
      </c>
      <c r="AM107" s="32">
        <v>81.7</v>
      </c>
      <c r="AN107" s="32">
        <v>82</v>
      </c>
      <c r="AO107" s="32">
        <v>74.3</v>
      </c>
      <c r="AP107" s="20">
        <v>80.099999999999994</v>
      </c>
    </row>
    <row r="108" spans="2:42" ht="15" customHeight="1" x14ac:dyDescent="0.2">
      <c r="B108" s="122" t="s">
        <v>31</v>
      </c>
      <c r="C108" s="13" t="s">
        <v>25</v>
      </c>
      <c r="D108" s="18">
        <v>40.186322636809905</v>
      </c>
      <c r="E108" s="19">
        <v>41.107926733575958</v>
      </c>
      <c r="F108" s="19">
        <v>45.343366560545995</v>
      </c>
      <c r="G108" s="19">
        <v>47.720992461341865</v>
      </c>
      <c r="H108" s="19">
        <v>49.198201507512699</v>
      </c>
      <c r="I108" s="19">
        <v>46.948007575624843</v>
      </c>
      <c r="J108" s="19">
        <v>48.800793712428224</v>
      </c>
      <c r="K108" s="19">
        <v>48.567432117098008</v>
      </c>
      <c r="L108" s="19">
        <v>47.191601895401483</v>
      </c>
      <c r="M108" s="19">
        <v>46.592613985589345</v>
      </c>
      <c r="N108" s="19">
        <v>48.943963239830794</v>
      </c>
      <c r="O108" s="19">
        <v>52.674391298047851</v>
      </c>
      <c r="P108" s="19">
        <v>54.830441912058539</v>
      </c>
      <c r="Q108" s="19">
        <v>50.176076245860592</v>
      </c>
      <c r="R108" s="19">
        <v>50.335759540122858</v>
      </c>
      <c r="S108" s="19">
        <v>52.614484585538349</v>
      </c>
      <c r="T108" s="19">
        <v>54.633123625981007</v>
      </c>
      <c r="U108" s="19">
        <v>55.972223833860198</v>
      </c>
      <c r="V108" s="19">
        <v>61.30643665559036</v>
      </c>
      <c r="W108" s="19">
        <v>68.65825483748894</v>
      </c>
      <c r="X108" s="19">
        <v>69.038995796424786</v>
      </c>
      <c r="Y108" s="19">
        <v>65.451513778062377</v>
      </c>
      <c r="Z108" s="19">
        <v>64.822290100143491</v>
      </c>
      <c r="AA108" s="19">
        <v>63.530937213623396</v>
      </c>
      <c r="AB108" s="19">
        <v>57.034158457694758</v>
      </c>
      <c r="AC108" s="19">
        <v>58.605489998070269</v>
      </c>
      <c r="AD108" s="19">
        <v>60.064163277434211</v>
      </c>
      <c r="AE108" s="19">
        <v>60.381580093854637</v>
      </c>
      <c r="AF108" s="19">
        <v>59.13574002163373</v>
      </c>
      <c r="AG108" s="19">
        <v>49.665023404578911</v>
      </c>
      <c r="AH108" s="19">
        <v>45.2</v>
      </c>
      <c r="AI108" s="32">
        <v>51.5</v>
      </c>
      <c r="AJ108" s="32">
        <v>52</v>
      </c>
      <c r="AK108" s="32">
        <v>46.8</v>
      </c>
      <c r="AL108" s="32" t="s">
        <v>139</v>
      </c>
      <c r="AM108" s="32">
        <v>48</v>
      </c>
      <c r="AN108" s="32">
        <v>57.1</v>
      </c>
      <c r="AO108" s="32">
        <v>47.9</v>
      </c>
      <c r="AP108" s="20">
        <v>45.3</v>
      </c>
    </row>
    <row r="109" spans="2:42" ht="15" customHeight="1" x14ac:dyDescent="0.2">
      <c r="B109" s="122" t="s">
        <v>32</v>
      </c>
      <c r="C109" s="13" t="s">
        <v>5</v>
      </c>
      <c r="D109" s="18">
        <v>28.113338547546903</v>
      </c>
      <c r="E109" s="19">
        <v>30.444197735031896</v>
      </c>
      <c r="F109" s="19">
        <v>34.51150407514605</v>
      </c>
      <c r="G109" s="19">
        <v>33.865282631944524</v>
      </c>
      <c r="H109" s="19">
        <v>35.50044590166052</v>
      </c>
      <c r="I109" s="19">
        <v>35.323101136185159</v>
      </c>
      <c r="J109" s="19">
        <v>36.313226670864871</v>
      </c>
      <c r="K109" s="19">
        <v>35.190646284414804</v>
      </c>
      <c r="L109" s="19">
        <v>39.311479127607882</v>
      </c>
      <c r="M109" s="19">
        <v>41.938092762501583</v>
      </c>
      <c r="N109" s="19">
        <v>40.024934421779058</v>
      </c>
      <c r="O109" s="19">
        <v>45.390267808765429</v>
      </c>
      <c r="P109" s="19">
        <v>45.239859859251453</v>
      </c>
      <c r="Q109" s="19">
        <v>44.028567577178393</v>
      </c>
      <c r="R109" s="19">
        <v>45.825103010689226</v>
      </c>
      <c r="S109" s="19">
        <v>45.5131161311119</v>
      </c>
      <c r="T109" s="19">
        <v>46.125059572168361</v>
      </c>
      <c r="U109" s="19">
        <v>44.004704721089652</v>
      </c>
      <c r="V109" s="19">
        <v>42.997546101396225</v>
      </c>
      <c r="W109" s="19">
        <v>44.270666368761397</v>
      </c>
      <c r="X109" s="19">
        <v>47.598428024667285</v>
      </c>
      <c r="Y109" s="19">
        <v>47.607755239269309</v>
      </c>
      <c r="Z109" s="19">
        <v>48.706272167862998</v>
      </c>
      <c r="AA109" s="19">
        <v>47.468890033255654</v>
      </c>
      <c r="AB109" s="19">
        <v>51.756280031628243</v>
      </c>
      <c r="AC109" s="19">
        <v>51.817509552069787</v>
      </c>
      <c r="AD109" s="19">
        <v>50.103973415424761</v>
      </c>
      <c r="AE109" s="19">
        <v>50.776849120262391</v>
      </c>
      <c r="AF109" s="19">
        <v>52.045261560502809</v>
      </c>
      <c r="AG109" s="19">
        <v>48.613853882009153</v>
      </c>
      <c r="AH109" s="19">
        <v>47.3</v>
      </c>
      <c r="AI109" s="32">
        <v>50.2</v>
      </c>
      <c r="AJ109" s="32">
        <v>49.6</v>
      </c>
      <c r="AK109" s="32">
        <v>51.9</v>
      </c>
      <c r="AL109" s="32" t="s">
        <v>141</v>
      </c>
      <c r="AM109" s="32">
        <v>51</v>
      </c>
      <c r="AN109" s="32">
        <v>54.4</v>
      </c>
      <c r="AO109" s="32">
        <v>53.8</v>
      </c>
      <c r="AP109" s="20">
        <v>54.9</v>
      </c>
    </row>
    <row r="110" spans="2:42" ht="15" customHeight="1" x14ac:dyDescent="0.2">
      <c r="B110" s="120"/>
      <c r="C110" s="13" t="s">
        <v>6</v>
      </c>
      <c r="D110" s="18">
        <v>27.585079789141204</v>
      </c>
      <c r="E110" s="19">
        <v>29.388361977613865</v>
      </c>
      <c r="F110" s="19">
        <v>32.976943018981835</v>
      </c>
      <c r="G110" s="19">
        <v>32.138289544767972</v>
      </c>
      <c r="H110" s="19">
        <v>33.552202786495187</v>
      </c>
      <c r="I110" s="19">
        <v>33.25733938046578</v>
      </c>
      <c r="J110" s="19">
        <v>34.666447887021008</v>
      </c>
      <c r="K110" s="19">
        <v>33.706669375271566</v>
      </c>
      <c r="L110" s="19">
        <v>37.186919622657712</v>
      </c>
      <c r="M110" s="19">
        <v>37.555352601480941</v>
      </c>
      <c r="N110" s="19">
        <v>33.76239444226379</v>
      </c>
      <c r="O110" s="19">
        <v>36.319166681886536</v>
      </c>
      <c r="P110" s="19">
        <v>35.65185356544584</v>
      </c>
      <c r="Q110" s="19">
        <v>36.915096911766589</v>
      </c>
      <c r="R110" s="19">
        <v>37.896917999027146</v>
      </c>
      <c r="S110" s="19">
        <v>37.844079329711469</v>
      </c>
      <c r="T110" s="19">
        <v>37.876901135625872</v>
      </c>
      <c r="U110" s="19">
        <v>36.10247214864637</v>
      </c>
      <c r="V110" s="19">
        <v>34.211515321864958</v>
      </c>
      <c r="W110" s="19">
        <v>35.288628113838669</v>
      </c>
      <c r="X110" s="19">
        <v>39.259493930656596</v>
      </c>
      <c r="Y110" s="19">
        <v>40.563743776116297</v>
      </c>
      <c r="Z110" s="19">
        <v>43.675699158999102</v>
      </c>
      <c r="AA110" s="19">
        <v>42.711441240885421</v>
      </c>
      <c r="AB110" s="19">
        <v>46.43677668356824</v>
      </c>
      <c r="AC110" s="19">
        <v>46.906432339188051</v>
      </c>
      <c r="AD110" s="19">
        <v>46.080464356340485</v>
      </c>
      <c r="AE110" s="19">
        <v>46.933490314753719</v>
      </c>
      <c r="AF110" s="19">
        <v>47.11534276307102</v>
      </c>
      <c r="AG110" s="19">
        <v>45.444707844020662</v>
      </c>
      <c r="AH110" s="19">
        <v>44.2</v>
      </c>
      <c r="AI110" s="32">
        <v>47.1</v>
      </c>
      <c r="AJ110" s="32">
        <v>45.7</v>
      </c>
      <c r="AK110" s="32">
        <v>46.7</v>
      </c>
      <c r="AL110" s="32" t="s">
        <v>85</v>
      </c>
      <c r="AM110" s="32">
        <v>45.5</v>
      </c>
      <c r="AN110" s="32">
        <v>45.8</v>
      </c>
      <c r="AO110" s="32">
        <v>47.2</v>
      </c>
      <c r="AP110" s="20">
        <v>51.2</v>
      </c>
    </row>
    <row r="111" spans="2:42" ht="15" customHeight="1" thickBot="1" x14ac:dyDescent="0.25">
      <c r="B111" s="121"/>
      <c r="C111" s="14" t="s">
        <v>7</v>
      </c>
      <c r="D111" s="21">
        <v>15.134227087339189</v>
      </c>
      <c r="E111" s="22">
        <v>16.686103268753303</v>
      </c>
      <c r="F111" s="22">
        <v>15.79973631407923</v>
      </c>
      <c r="G111" s="22">
        <v>15.141233282984754</v>
      </c>
      <c r="H111" s="22">
        <v>15.940621076159573</v>
      </c>
      <c r="I111" s="22">
        <v>15.810682223837812</v>
      </c>
      <c r="J111" s="22">
        <v>15.910066044105534</v>
      </c>
      <c r="K111" s="22">
        <v>16.128387872221563</v>
      </c>
      <c r="L111" s="22">
        <v>17.751413822599805</v>
      </c>
      <c r="M111" s="22">
        <v>17.759143471357717</v>
      </c>
      <c r="N111" s="22">
        <v>14.892581980701472</v>
      </c>
      <c r="O111" s="22">
        <v>15.181755642004397</v>
      </c>
      <c r="P111" s="22">
        <v>13.945604600407224</v>
      </c>
      <c r="Q111" s="22">
        <v>16.595373779873022</v>
      </c>
      <c r="R111" s="22">
        <v>16.582474355309916</v>
      </c>
      <c r="S111" s="22">
        <v>15.954292947711943</v>
      </c>
      <c r="T111" s="22">
        <v>15.696187262967811</v>
      </c>
      <c r="U111" s="22">
        <v>14.630206938285568</v>
      </c>
      <c r="V111" s="22">
        <v>14.58285302821194</v>
      </c>
      <c r="W111" s="22">
        <v>11.57633984515402</v>
      </c>
      <c r="X111" s="22">
        <v>12.546238341011934</v>
      </c>
      <c r="Y111" s="22">
        <v>14.128175981812651</v>
      </c>
      <c r="Z111" s="22">
        <v>13.650994352260717</v>
      </c>
      <c r="AA111" s="22">
        <v>13.862177721049246</v>
      </c>
      <c r="AB111" s="22">
        <v>17.484144406168614</v>
      </c>
      <c r="AC111" s="22">
        <v>17.084014551442564</v>
      </c>
      <c r="AD111" s="22">
        <v>15.731075819045484</v>
      </c>
      <c r="AE111" s="22">
        <v>15.540563730427683</v>
      </c>
      <c r="AF111" s="22">
        <v>15.933099176022999</v>
      </c>
      <c r="AG111" s="22">
        <v>17.967968178711232</v>
      </c>
      <c r="AH111" s="22">
        <v>20.399999999999999</v>
      </c>
      <c r="AI111" s="33">
        <v>18.899999999999999</v>
      </c>
      <c r="AJ111" s="33">
        <v>18.7</v>
      </c>
      <c r="AK111" s="33">
        <v>21</v>
      </c>
      <c r="AL111" s="33" t="s">
        <v>143</v>
      </c>
      <c r="AM111" s="33">
        <v>20.6</v>
      </c>
      <c r="AN111" s="33">
        <v>14.9</v>
      </c>
      <c r="AO111" s="33">
        <v>20.100000000000001</v>
      </c>
      <c r="AP111" s="23">
        <v>23.2</v>
      </c>
    </row>
    <row r="112" spans="2:42" ht="3.6" customHeight="1" thickBot="1" x14ac:dyDescent="0.25">
      <c r="C112" s="1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</row>
    <row r="113" spans="2:42" ht="15" customHeight="1" x14ac:dyDescent="0.2">
      <c r="B113" s="119"/>
      <c r="C113" s="12" t="s">
        <v>2</v>
      </c>
      <c r="D113" s="15">
        <v>44.651673066374109</v>
      </c>
      <c r="E113" s="16">
        <v>46.497973764180074</v>
      </c>
      <c r="F113" s="16">
        <v>48.372044928716377</v>
      </c>
      <c r="G113" s="16">
        <v>48.251871257485028</v>
      </c>
      <c r="H113" s="16">
        <v>51.205319885014013</v>
      </c>
      <c r="I113" s="16">
        <v>52.245576109653577</v>
      </c>
      <c r="J113" s="16">
        <v>52.64395015987413</v>
      </c>
      <c r="K113" s="16">
        <v>52.713075566519542</v>
      </c>
      <c r="L113" s="16">
        <v>52.876721276094251</v>
      </c>
      <c r="M113" s="16">
        <v>55.14592069730169</v>
      </c>
      <c r="N113" s="16">
        <v>56.541186941588592</v>
      </c>
      <c r="O113" s="16">
        <v>55.954009738860641</v>
      </c>
      <c r="P113" s="16">
        <v>55.741917162606988</v>
      </c>
      <c r="Q113" s="16">
        <v>59.193590311662881</v>
      </c>
      <c r="R113" s="16">
        <v>59.491574529890521</v>
      </c>
      <c r="S113" s="16">
        <v>64.406927366233873</v>
      </c>
      <c r="T113" s="16">
        <v>61.69716923354158</v>
      </c>
      <c r="U113" s="16">
        <v>61.528716016583388</v>
      </c>
      <c r="V113" s="16">
        <v>62.580021672356715</v>
      </c>
      <c r="W113" s="16">
        <v>61.769686098258461</v>
      </c>
      <c r="X113" s="16">
        <v>65.665699107289555</v>
      </c>
      <c r="Y113" s="16">
        <v>68.039073585999972</v>
      </c>
      <c r="Z113" s="16">
        <v>67.877057483788164</v>
      </c>
      <c r="AA113" s="16">
        <v>64.72973037747154</v>
      </c>
      <c r="AB113" s="16">
        <v>64.495669869776691</v>
      </c>
      <c r="AC113" s="16">
        <v>68.356413529901246</v>
      </c>
      <c r="AD113" s="16">
        <v>64.783678508855772</v>
      </c>
      <c r="AE113" s="16">
        <v>64.218163746203516</v>
      </c>
      <c r="AF113" s="16">
        <v>64.623678537082725</v>
      </c>
      <c r="AG113" s="16">
        <v>68.695316981468238</v>
      </c>
      <c r="AH113" s="16">
        <v>68.099999999999994</v>
      </c>
      <c r="AI113" s="16">
        <v>62.5</v>
      </c>
      <c r="AJ113" s="16">
        <v>66.3</v>
      </c>
      <c r="AK113" s="16">
        <v>66.7</v>
      </c>
      <c r="AL113" s="49" t="s">
        <v>149</v>
      </c>
      <c r="AM113" s="49">
        <v>67</v>
      </c>
      <c r="AN113" s="49">
        <v>60.7</v>
      </c>
      <c r="AO113" s="49">
        <v>69.7</v>
      </c>
      <c r="AP113" s="17">
        <v>69.099999999999994</v>
      </c>
    </row>
    <row r="114" spans="2:42" ht="15" customHeight="1" x14ac:dyDescent="0.2">
      <c r="B114" s="120"/>
      <c r="C114" s="13" t="s">
        <v>3</v>
      </c>
      <c r="D114" s="18">
        <v>43.947418265363602</v>
      </c>
      <c r="E114" s="19">
        <v>45.610844193398741</v>
      </c>
      <c r="F114" s="19">
        <v>46.842599927248415</v>
      </c>
      <c r="G114" s="19">
        <v>46.627806886227546</v>
      </c>
      <c r="H114" s="19">
        <v>48.912733342368625</v>
      </c>
      <c r="I114" s="19">
        <v>50.138874016169623</v>
      </c>
      <c r="J114" s="19">
        <v>50.061538851951482</v>
      </c>
      <c r="K114" s="19">
        <v>51.052945056961406</v>
      </c>
      <c r="L114" s="19">
        <v>50.027120126541661</v>
      </c>
      <c r="M114" s="19">
        <v>49.817770654488768</v>
      </c>
      <c r="N114" s="19">
        <v>49.611465476910439</v>
      </c>
      <c r="O114" s="19">
        <v>46.55355834697923</v>
      </c>
      <c r="P114" s="19">
        <v>46.795740852239135</v>
      </c>
      <c r="Q114" s="19">
        <v>49.581078005282144</v>
      </c>
      <c r="R114" s="19">
        <v>52.819391675870854</v>
      </c>
      <c r="S114" s="19">
        <v>54.437042560899549</v>
      </c>
      <c r="T114" s="19">
        <v>52.935296244842</v>
      </c>
      <c r="U114" s="19">
        <v>51.827812628523617</v>
      </c>
      <c r="V114" s="19">
        <v>51.992167614880159</v>
      </c>
      <c r="W114" s="19">
        <v>51.781029815087479</v>
      </c>
      <c r="X114" s="19">
        <v>58.528506489950161</v>
      </c>
      <c r="Y114" s="19">
        <v>61.894863358864292</v>
      </c>
      <c r="Z114" s="19">
        <v>61.864040298200315</v>
      </c>
      <c r="AA114" s="19">
        <v>59.277555422408625</v>
      </c>
      <c r="AB114" s="19">
        <v>58.964966554420926</v>
      </c>
      <c r="AC114" s="19">
        <v>61.999036856937117</v>
      </c>
      <c r="AD114" s="19">
        <v>58.652859645769063</v>
      </c>
      <c r="AE114" s="19">
        <v>59.383081765876746</v>
      </c>
      <c r="AF114" s="19">
        <v>58.590541771047789</v>
      </c>
      <c r="AG114" s="19">
        <v>64.227096718332035</v>
      </c>
      <c r="AH114" s="19">
        <v>63.7</v>
      </c>
      <c r="AI114" s="19">
        <v>56.8</v>
      </c>
      <c r="AJ114" s="19">
        <v>60.5</v>
      </c>
      <c r="AK114" s="19">
        <v>61.5</v>
      </c>
      <c r="AL114" s="32" t="s">
        <v>150</v>
      </c>
      <c r="AM114" s="32">
        <v>60.2</v>
      </c>
      <c r="AN114" s="32">
        <v>56.6</v>
      </c>
      <c r="AO114" s="32">
        <v>65.2</v>
      </c>
      <c r="AP114" s="20">
        <v>64.5</v>
      </c>
    </row>
    <row r="115" spans="2:42" ht="15" customHeight="1" x14ac:dyDescent="0.2">
      <c r="B115" s="120"/>
      <c r="C115" s="10" t="s">
        <v>49</v>
      </c>
      <c r="D115" s="18">
        <v>1.5772192902237743</v>
      </c>
      <c r="E115" s="19">
        <v>1.9078886647416373</v>
      </c>
      <c r="F115" s="19">
        <v>3.1618365601905576</v>
      </c>
      <c r="G115" s="19">
        <v>3.3658059862404888</v>
      </c>
      <c r="H115" s="19">
        <v>4.4772428876405668</v>
      </c>
      <c r="I115" s="19">
        <v>4.0323071355599467</v>
      </c>
      <c r="J115" s="19">
        <v>4.9054284491952833</v>
      </c>
      <c r="K115" s="19">
        <v>3.1493713688991285</v>
      </c>
      <c r="L115" s="19">
        <v>5.3891411584948319</v>
      </c>
      <c r="M115" s="19">
        <v>9.6619114803783237</v>
      </c>
      <c r="N115" s="19">
        <v>12.256059413533531</v>
      </c>
      <c r="O115" s="19">
        <v>16.800317681884913</v>
      </c>
      <c r="P115" s="19">
        <v>16.0492799059469</v>
      </c>
      <c r="Q115" s="19">
        <v>16.239110105958186</v>
      </c>
      <c r="R115" s="19">
        <v>11.215340839007958</v>
      </c>
      <c r="S115" s="19">
        <v>15.479522487764521</v>
      </c>
      <c r="T115" s="19">
        <v>14.201418148591818</v>
      </c>
      <c r="U115" s="19">
        <v>15.766464857555547</v>
      </c>
      <c r="V115" s="19">
        <v>16.918904427534741</v>
      </c>
      <c r="W115" s="19">
        <v>16.170806287216351</v>
      </c>
      <c r="X115" s="19">
        <v>10.868981392672165</v>
      </c>
      <c r="Y115" s="19">
        <v>9.0304142947647819</v>
      </c>
      <c r="Z115" s="19">
        <v>8.858688647521296</v>
      </c>
      <c r="AA115" s="19">
        <v>8.4229841886696324</v>
      </c>
      <c r="AB115" s="19">
        <v>8.5753095153873353</v>
      </c>
      <c r="AC115" s="19">
        <v>9.3003367857841504</v>
      </c>
      <c r="AD115" s="19">
        <v>9.4635238445878631</v>
      </c>
      <c r="AE115" s="19">
        <v>7.5291501629281745</v>
      </c>
      <c r="AF115" s="19">
        <v>9.3357990485994602</v>
      </c>
      <c r="AG115" s="19">
        <v>6.5044030066002678</v>
      </c>
      <c r="AH115" s="19">
        <v>6.4</v>
      </c>
      <c r="AI115" s="32">
        <v>9.1999999999999993</v>
      </c>
      <c r="AJ115" s="32">
        <v>8.6999999999999993</v>
      </c>
      <c r="AK115" s="32">
        <v>7.8</v>
      </c>
      <c r="AL115" s="32" t="s">
        <v>151</v>
      </c>
      <c r="AM115" s="32">
        <v>10.1</v>
      </c>
      <c r="AN115" s="32">
        <v>6.7</v>
      </c>
      <c r="AO115" s="32">
        <v>6.3</v>
      </c>
      <c r="AP115" s="20">
        <v>6.7</v>
      </c>
    </row>
    <row r="116" spans="2:42" ht="15" customHeight="1" x14ac:dyDescent="0.2">
      <c r="B116" s="120"/>
      <c r="C116" s="13" t="s">
        <v>4</v>
      </c>
      <c r="D116" s="18">
        <v>89.69679271913175</v>
      </c>
      <c r="E116" s="19">
        <v>94.498937526561832</v>
      </c>
      <c r="F116" s="19">
        <v>93.120243839458851</v>
      </c>
      <c r="G116" s="19">
        <v>87.326582598261098</v>
      </c>
      <c r="H116" s="19">
        <v>86.958684756227981</v>
      </c>
      <c r="I116" s="19">
        <v>87.982187416694714</v>
      </c>
      <c r="J116" s="19">
        <v>89.196594951719462</v>
      </c>
      <c r="K116" s="19">
        <v>83.705869348112799</v>
      </c>
      <c r="L116" s="19">
        <v>86.893456062598418</v>
      </c>
      <c r="M116" s="19">
        <v>80.954647529779351</v>
      </c>
      <c r="N116" s="19">
        <v>89.742277930549335</v>
      </c>
      <c r="O116" s="19">
        <v>85.35750341801058</v>
      </c>
      <c r="P116" s="19">
        <v>80.315314435305837</v>
      </c>
      <c r="Q116" s="19">
        <v>82.597986192552781</v>
      </c>
      <c r="R116" s="19">
        <v>82.188652158308599</v>
      </c>
      <c r="S116" s="19">
        <v>79.701656239453797</v>
      </c>
      <c r="T116" s="19">
        <v>79.9686419961224</v>
      </c>
      <c r="U116" s="19">
        <v>83.669936340919747</v>
      </c>
      <c r="V116" s="19">
        <v>74.533664949369339</v>
      </c>
      <c r="W116" s="19">
        <v>77.076201162177966</v>
      </c>
      <c r="X116" s="19">
        <v>76.356351916736884</v>
      </c>
      <c r="Y116" s="19">
        <v>79.805093931538124</v>
      </c>
      <c r="Z116" s="19">
        <v>76.400900058915539</v>
      </c>
      <c r="AA116" s="19">
        <v>81.603598236900865</v>
      </c>
      <c r="AB116" s="19">
        <v>77.820258181431996</v>
      </c>
      <c r="AC116" s="19">
        <v>77.80730952371033</v>
      </c>
      <c r="AD116" s="19">
        <v>83.306087022469782</v>
      </c>
      <c r="AE116" s="19">
        <v>79.238991720180906</v>
      </c>
      <c r="AF116" s="19">
        <v>83.485652515723274</v>
      </c>
      <c r="AG116" s="19">
        <v>84.212752843078889</v>
      </c>
      <c r="AH116" s="19">
        <v>80.099999999999994</v>
      </c>
      <c r="AI116" s="32">
        <v>84.7</v>
      </c>
      <c r="AJ116" s="32">
        <v>80.400000000000006</v>
      </c>
      <c r="AK116" s="32">
        <v>81.2</v>
      </c>
      <c r="AL116" s="32" t="s">
        <v>145</v>
      </c>
      <c r="AM116" s="32">
        <v>81.3</v>
      </c>
      <c r="AN116" s="32">
        <v>80.599999999999994</v>
      </c>
      <c r="AO116" s="32">
        <v>78.5</v>
      </c>
      <c r="AP116" s="20">
        <v>81.599999999999994</v>
      </c>
    </row>
    <row r="117" spans="2:42" ht="15" customHeight="1" x14ac:dyDescent="0.2">
      <c r="B117" s="122" t="s">
        <v>30</v>
      </c>
      <c r="C117" s="13" t="s">
        <v>24</v>
      </c>
      <c r="D117" s="18">
        <v>42.329929880674129</v>
      </c>
      <c r="E117" s="19">
        <v>27.638627211939859</v>
      </c>
      <c r="F117" s="19">
        <v>30.932972858527215</v>
      </c>
      <c r="G117" s="19">
        <v>32.868283047016092</v>
      </c>
      <c r="H117" s="19">
        <v>30.9771522990143</v>
      </c>
      <c r="I117" s="19">
        <v>31.199649832331904</v>
      </c>
      <c r="J117" s="19">
        <v>30.444103004522216</v>
      </c>
      <c r="K117" s="19">
        <v>31.681086640851884</v>
      </c>
      <c r="L117" s="19">
        <v>28.850699216889218</v>
      </c>
      <c r="M117" s="19">
        <v>28.683822225694872</v>
      </c>
      <c r="N117" s="19">
        <v>33.214546471346686</v>
      </c>
      <c r="O117" s="19">
        <v>26.441517166907992</v>
      </c>
      <c r="P117" s="19">
        <v>25.137344273202402</v>
      </c>
      <c r="Q117" s="19">
        <v>28.590103640337478</v>
      </c>
      <c r="R117" s="19">
        <v>30.501618334672131</v>
      </c>
      <c r="S117" s="19">
        <v>30.999169235308276</v>
      </c>
      <c r="T117" s="19">
        <v>29.093076172933145</v>
      </c>
      <c r="U117" s="19">
        <v>33.786321306803721</v>
      </c>
      <c r="V117" s="19">
        <v>29.666914516881121</v>
      </c>
      <c r="W117" s="19">
        <v>37.089486780632967</v>
      </c>
      <c r="X117" s="19">
        <v>34.021022618373365</v>
      </c>
      <c r="Y117" s="19">
        <v>33.856426443907019</v>
      </c>
      <c r="Z117" s="19">
        <v>31.524840919071956</v>
      </c>
      <c r="AA117" s="19">
        <v>29.185046908971042</v>
      </c>
      <c r="AB117" s="19">
        <v>33.124416613047927</v>
      </c>
      <c r="AC117" s="19">
        <v>35.749112248850231</v>
      </c>
      <c r="AD117" s="19">
        <v>31.216311426069826</v>
      </c>
      <c r="AE117" s="19">
        <v>32.699181386756273</v>
      </c>
      <c r="AF117" s="19">
        <v>34.443158788867855</v>
      </c>
      <c r="AG117" s="19">
        <v>33.996290762195805</v>
      </c>
      <c r="AH117" s="19">
        <v>31.2</v>
      </c>
      <c r="AI117" s="32">
        <v>33.1</v>
      </c>
      <c r="AJ117" s="32">
        <v>32</v>
      </c>
      <c r="AK117" s="32">
        <v>27.2</v>
      </c>
      <c r="AL117" s="32" t="s">
        <v>146</v>
      </c>
      <c r="AM117" s="32">
        <v>33.299999999999997</v>
      </c>
      <c r="AN117" s="32">
        <v>43.9</v>
      </c>
      <c r="AO117" s="32">
        <v>37.1</v>
      </c>
      <c r="AP117" s="20">
        <v>32.200000000000003</v>
      </c>
    </row>
    <row r="118" spans="2:42" ht="15" customHeight="1" x14ac:dyDescent="0.2">
      <c r="B118" s="122" t="s">
        <v>29</v>
      </c>
      <c r="C118" s="13" t="s">
        <v>23</v>
      </c>
      <c r="D118" s="18">
        <v>31.701733469906358</v>
      </c>
      <c r="E118" s="19">
        <v>23.399555531659409</v>
      </c>
      <c r="F118" s="19">
        <v>23.652167057571397</v>
      </c>
      <c r="G118" s="19">
        <v>28.373980150815274</v>
      </c>
      <c r="H118" s="19">
        <v>29.381847348560804</v>
      </c>
      <c r="I118" s="19">
        <v>29.297675380929178</v>
      </c>
      <c r="J118" s="19">
        <v>29.422816155318149</v>
      </c>
      <c r="K118" s="19">
        <v>34.763832196635832</v>
      </c>
      <c r="L118" s="19">
        <v>34.447162870961151</v>
      </c>
      <c r="M118" s="19">
        <v>39.048831008571874</v>
      </c>
      <c r="N118" s="19">
        <v>30.531533189199134</v>
      </c>
      <c r="O118" s="19">
        <v>30.057303523544775</v>
      </c>
      <c r="P118" s="19">
        <v>36.1801758695741</v>
      </c>
      <c r="Q118" s="19">
        <v>35.100776878361494</v>
      </c>
      <c r="R118" s="19">
        <v>35.118387486975578</v>
      </c>
      <c r="S118" s="19">
        <v>40.909974500588888</v>
      </c>
      <c r="T118" s="19">
        <v>42.385153971423051</v>
      </c>
      <c r="U118" s="19">
        <v>37.363296392575364</v>
      </c>
      <c r="V118" s="19">
        <v>46.253201990040957</v>
      </c>
      <c r="W118" s="19">
        <v>50.223977064748567</v>
      </c>
      <c r="X118" s="19">
        <v>48.669750868367466</v>
      </c>
      <c r="Y118" s="19">
        <v>43.975247264710916</v>
      </c>
      <c r="Z118" s="19">
        <v>46.703230482202059</v>
      </c>
      <c r="AA118" s="19">
        <v>39.411714286176355</v>
      </c>
      <c r="AB118" s="19">
        <v>41.440607666402535</v>
      </c>
      <c r="AC118" s="19">
        <v>42.405942282217602</v>
      </c>
      <c r="AD118" s="19">
        <v>39.06026441650009</v>
      </c>
      <c r="AE118" s="19">
        <v>41.429758816869921</v>
      </c>
      <c r="AF118" s="19">
        <v>38.118000764709386</v>
      </c>
      <c r="AG118" s="19">
        <v>40.228323583282886</v>
      </c>
      <c r="AH118" s="19">
        <v>43.3</v>
      </c>
      <c r="AI118" s="32">
        <v>42.8</v>
      </c>
      <c r="AJ118" s="32">
        <v>46</v>
      </c>
      <c r="AK118" s="32">
        <v>47.4</v>
      </c>
      <c r="AL118" s="32" t="s">
        <v>147</v>
      </c>
      <c r="AM118" s="32">
        <v>49</v>
      </c>
      <c r="AN118" s="32">
        <v>56.5</v>
      </c>
      <c r="AO118" s="32">
        <v>43.2</v>
      </c>
      <c r="AP118" s="20">
        <v>47.7</v>
      </c>
    </row>
    <row r="119" spans="2:42" ht="15" customHeight="1" x14ac:dyDescent="0.2">
      <c r="B119" s="122" t="s">
        <v>31</v>
      </c>
      <c r="C119" s="13" t="s">
        <v>25</v>
      </c>
      <c r="D119" s="18">
        <v>18.849316295288791</v>
      </c>
      <c r="E119" s="19">
        <v>11.67983941788985</v>
      </c>
      <c r="F119" s="19">
        <v>12.685022764451977</v>
      </c>
      <c r="G119" s="19">
        <v>14.550182800316239</v>
      </c>
      <c r="H119" s="19">
        <v>14.814882330422735</v>
      </c>
      <c r="I119" s="19">
        <v>16.982133203409173</v>
      </c>
      <c r="J119" s="19">
        <v>17.293021074909074</v>
      </c>
      <c r="K119" s="19">
        <v>19.164406107645394</v>
      </c>
      <c r="L119" s="19">
        <v>16.381610317658545</v>
      </c>
      <c r="M119" s="19">
        <v>19.827681188162448</v>
      </c>
      <c r="N119" s="19">
        <v>18.631549289295734</v>
      </c>
      <c r="O119" s="19">
        <v>15.638857632129314</v>
      </c>
      <c r="P119" s="19">
        <v>18.341434381509771</v>
      </c>
      <c r="Q119" s="19">
        <v>18.300918128972672</v>
      </c>
      <c r="R119" s="19">
        <v>20.070661221361245</v>
      </c>
      <c r="S119" s="19">
        <v>25.316227001932468</v>
      </c>
      <c r="T119" s="19">
        <v>27.072886860675872</v>
      </c>
      <c r="U119" s="19">
        <v>22.40913029598212</v>
      </c>
      <c r="V119" s="19">
        <v>25.5940396019034</v>
      </c>
      <c r="W119" s="19">
        <v>37.184672289557547</v>
      </c>
      <c r="X119" s="19">
        <v>30.712510480297041</v>
      </c>
      <c r="Y119" s="19">
        <v>31.457222400140978</v>
      </c>
      <c r="Z119" s="19">
        <v>29.298511468107364</v>
      </c>
      <c r="AA119" s="19">
        <v>24.346191975599147</v>
      </c>
      <c r="AB119" s="19">
        <v>30.419844492868464</v>
      </c>
      <c r="AC119" s="19">
        <v>26.920975049584595</v>
      </c>
      <c r="AD119" s="19">
        <v>25.871134706497084</v>
      </c>
      <c r="AE119" s="19">
        <v>26.764592080938936</v>
      </c>
      <c r="AF119" s="19">
        <v>23.281766333305711</v>
      </c>
      <c r="AG119" s="19">
        <v>27.078912539908668</v>
      </c>
      <c r="AH119" s="19">
        <v>24.7</v>
      </c>
      <c r="AI119" s="32">
        <v>25.5</v>
      </c>
      <c r="AJ119" s="32">
        <v>29</v>
      </c>
      <c r="AK119" s="32">
        <v>27.9</v>
      </c>
      <c r="AL119" s="32" t="s">
        <v>148</v>
      </c>
      <c r="AM119" s="32">
        <v>27.7</v>
      </c>
      <c r="AN119" s="32">
        <v>36.5</v>
      </c>
      <c r="AO119" s="32">
        <v>23.5</v>
      </c>
      <c r="AP119" s="20">
        <v>27.6</v>
      </c>
    </row>
    <row r="120" spans="2:42" ht="15" customHeight="1" x14ac:dyDescent="0.2">
      <c r="B120" s="122" t="s">
        <v>33</v>
      </c>
      <c r="C120" s="13" t="s">
        <v>5</v>
      </c>
      <c r="D120" s="18">
        <v>44.651673066374109</v>
      </c>
      <c r="E120" s="19">
        <v>46.497973764180074</v>
      </c>
      <c r="F120" s="19">
        <v>48.372044928716377</v>
      </c>
      <c r="G120" s="19">
        <v>48.251871257485028</v>
      </c>
      <c r="H120" s="19">
        <v>51.205319885014013</v>
      </c>
      <c r="I120" s="19">
        <v>51.005581731541469</v>
      </c>
      <c r="J120" s="19">
        <v>52.457747551134347</v>
      </c>
      <c r="K120" s="19">
        <v>52.23629773421311</v>
      </c>
      <c r="L120" s="19">
        <v>52.393386664849196</v>
      </c>
      <c r="M120" s="19">
        <v>54.582491711858083</v>
      </c>
      <c r="N120" s="19">
        <v>56.253922430023849</v>
      </c>
      <c r="O120" s="19">
        <v>55.566313668878742</v>
      </c>
      <c r="P120" s="19">
        <v>55.475686295390659</v>
      </c>
      <c r="Q120" s="19">
        <v>58.490560955473455</v>
      </c>
      <c r="R120" s="19">
        <v>58.951342419860296</v>
      </c>
      <c r="S120" s="19">
        <v>63.431513764723015</v>
      </c>
      <c r="T120" s="19">
        <v>59.720661344190958</v>
      </c>
      <c r="U120" s="19">
        <v>61.274032438769574</v>
      </c>
      <c r="V120" s="19">
        <v>60.075979651426692</v>
      </c>
      <c r="W120" s="19">
        <v>59.108606976109712</v>
      </c>
      <c r="X120" s="19">
        <v>64.135823429541588</v>
      </c>
      <c r="Y120" s="19">
        <v>65.820995235363398</v>
      </c>
      <c r="Z120" s="19">
        <v>66.685389516463346</v>
      </c>
      <c r="AA120" s="19">
        <v>63.507345715997602</v>
      </c>
      <c r="AB120" s="19">
        <v>63.912357069199956</v>
      </c>
      <c r="AC120" s="19">
        <v>68.205617491256262</v>
      </c>
      <c r="AD120" s="19">
        <v>64.38328776396763</v>
      </c>
      <c r="AE120" s="19">
        <v>63.80415607536046</v>
      </c>
      <c r="AF120" s="19">
        <v>64.222650583526345</v>
      </c>
      <c r="AG120" s="19">
        <v>68.583838345154177</v>
      </c>
      <c r="AH120" s="19">
        <v>67.2</v>
      </c>
      <c r="AI120" s="32">
        <v>62</v>
      </c>
      <c r="AJ120" s="32">
        <v>66</v>
      </c>
      <c r="AK120" s="32">
        <v>66</v>
      </c>
      <c r="AL120" s="32" t="s">
        <v>152</v>
      </c>
      <c r="AM120" s="32">
        <v>66.8</v>
      </c>
      <c r="AN120" s="32">
        <v>60.4</v>
      </c>
      <c r="AO120" s="32">
        <v>69.5</v>
      </c>
      <c r="AP120" s="20">
        <v>68.099999999999994</v>
      </c>
    </row>
    <row r="121" spans="2:42" ht="15" customHeight="1" x14ac:dyDescent="0.2">
      <c r="B121" s="120"/>
      <c r="C121" s="13" t="s">
        <v>6</v>
      </c>
      <c r="D121" s="18">
        <v>43.947418265363602</v>
      </c>
      <c r="E121" s="19">
        <v>45.610844193398741</v>
      </c>
      <c r="F121" s="19">
        <v>46.842599927248415</v>
      </c>
      <c r="G121" s="19">
        <v>46.627806886227546</v>
      </c>
      <c r="H121" s="19">
        <v>48.912733342368625</v>
      </c>
      <c r="I121" s="19">
        <v>48.898879638057501</v>
      </c>
      <c r="J121" s="19">
        <v>49.875336243211692</v>
      </c>
      <c r="K121" s="19">
        <v>50.576167224654981</v>
      </c>
      <c r="L121" s="19">
        <v>49.543785515296598</v>
      </c>
      <c r="M121" s="19">
        <v>49.254341669045161</v>
      </c>
      <c r="N121" s="19">
        <v>49.324200965345689</v>
      </c>
      <c r="O121" s="19">
        <v>46.165862276997331</v>
      </c>
      <c r="P121" s="19">
        <v>46.529509985022806</v>
      </c>
      <c r="Q121" s="19">
        <v>48.878048649092726</v>
      </c>
      <c r="R121" s="19">
        <v>52.279159565840629</v>
      </c>
      <c r="S121" s="19">
        <v>53.461628959388683</v>
      </c>
      <c r="T121" s="19">
        <v>50.958788355491379</v>
      </c>
      <c r="U121" s="19">
        <v>51.573129050709809</v>
      </c>
      <c r="V121" s="19">
        <v>49.48812559395013</v>
      </c>
      <c r="W121" s="19">
        <v>49.11995069293873</v>
      </c>
      <c r="X121" s="19">
        <v>56.998630812202201</v>
      </c>
      <c r="Y121" s="19">
        <v>59.676785008227725</v>
      </c>
      <c r="Z121" s="19">
        <v>60.672372330875504</v>
      </c>
      <c r="AA121" s="19">
        <v>58.055170760934693</v>
      </c>
      <c r="AB121" s="19">
        <v>58.381653753844191</v>
      </c>
      <c r="AC121" s="19">
        <v>61.848240818292133</v>
      </c>
      <c r="AD121" s="19">
        <v>58.252468900880928</v>
      </c>
      <c r="AE121" s="19">
        <v>58.96907409503369</v>
      </c>
      <c r="AF121" s="19">
        <v>58.189513817491388</v>
      </c>
      <c r="AG121" s="19">
        <v>64.11561808201796</v>
      </c>
      <c r="AH121" s="19">
        <v>62.9</v>
      </c>
      <c r="AI121" s="32">
        <v>56.3</v>
      </c>
      <c r="AJ121" s="32">
        <v>60.2</v>
      </c>
      <c r="AK121" s="32">
        <v>60.8</v>
      </c>
      <c r="AL121" s="32" t="s">
        <v>153</v>
      </c>
      <c r="AM121" s="32">
        <v>60</v>
      </c>
      <c r="AN121" s="32">
        <v>56.3</v>
      </c>
      <c r="AO121" s="32">
        <v>65.099999999999994</v>
      </c>
      <c r="AP121" s="20">
        <v>63.4</v>
      </c>
    </row>
    <row r="122" spans="2:42" ht="15" customHeight="1" thickBot="1" x14ac:dyDescent="0.25">
      <c r="B122" s="121"/>
      <c r="C122" s="14" t="s">
        <v>7</v>
      </c>
      <c r="D122" s="21">
        <v>24.216722546239016</v>
      </c>
      <c r="E122" s="22">
        <v>32.023313462666373</v>
      </c>
      <c r="F122" s="22">
        <v>31.321955281783115</v>
      </c>
      <c r="G122" s="22">
        <v>30.397829341317369</v>
      </c>
      <c r="H122" s="22">
        <v>32.404540947707055</v>
      </c>
      <c r="I122" s="22">
        <v>31.822395191947315</v>
      </c>
      <c r="J122" s="22">
        <v>32.884427498350504</v>
      </c>
      <c r="K122" s="22">
        <v>32.887331019829823</v>
      </c>
      <c r="L122" s="22">
        <v>33.296131903208128</v>
      </c>
      <c r="M122" s="22">
        <v>32.564027268535803</v>
      </c>
      <c r="N122" s="22">
        <v>30.660423108960828</v>
      </c>
      <c r="O122" s="22">
        <v>32.290005817461001</v>
      </c>
      <c r="P122" s="22">
        <v>32.874187483872554</v>
      </c>
      <c r="Q122" s="22">
        <v>32.738676446227011</v>
      </c>
      <c r="R122" s="22">
        <v>33.604588050875442</v>
      </c>
      <c r="S122" s="22">
        <v>33.191824701929292</v>
      </c>
      <c r="T122" s="22">
        <v>32.66832826614489</v>
      </c>
      <c r="U122" s="22">
        <v>30.755021580149101</v>
      </c>
      <c r="V122" s="22">
        <v>32.065320437170271</v>
      </c>
      <c r="W122" s="22">
        <v>26.222100476391923</v>
      </c>
      <c r="X122" s="22">
        <v>33.559121529108928</v>
      </c>
      <c r="Y122" s="22">
        <v>34.679066118640819</v>
      </c>
      <c r="Z122" s="22">
        <v>36.426447533107137</v>
      </c>
      <c r="AA122" s="22">
        <v>36.657926902336726</v>
      </c>
      <c r="AB122" s="22">
        <v>33.671530648561337</v>
      </c>
      <c r="AC122" s="22">
        <v>35.671078512422824</v>
      </c>
      <c r="AD122" s="22">
        <v>35.27095211621328</v>
      </c>
      <c r="AE122" s="22">
        <v>34.225797145602201</v>
      </c>
      <c r="AF122" s="22">
        <v>33.396054286987123</v>
      </c>
      <c r="AG122" s="22">
        <v>36.592466908162088</v>
      </c>
      <c r="AH122" s="22">
        <v>38</v>
      </c>
      <c r="AI122" s="33">
        <v>31.4</v>
      </c>
      <c r="AJ122" s="33">
        <v>32.6</v>
      </c>
      <c r="AK122" s="33">
        <v>35.799999999999997</v>
      </c>
      <c r="AL122" s="33" t="s">
        <v>154</v>
      </c>
      <c r="AM122" s="33">
        <v>34.700000000000003</v>
      </c>
      <c r="AN122" s="33">
        <v>26.7</v>
      </c>
      <c r="AO122" s="33">
        <v>36.799999999999997</v>
      </c>
      <c r="AP122" s="23">
        <v>36.200000000000003</v>
      </c>
    </row>
    <row r="123" spans="2:42" ht="5.0999999999999996" customHeight="1" thickBot="1" x14ac:dyDescent="0.25">
      <c r="C123" s="1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</row>
    <row r="124" spans="2:42" ht="15" customHeight="1" x14ac:dyDescent="0.2">
      <c r="B124" s="119"/>
      <c r="C124" s="12" t="s">
        <v>2</v>
      </c>
      <c r="D124" s="15">
        <v>79.024912149826264</v>
      </c>
      <c r="E124" s="16">
        <v>80.280082921788519</v>
      </c>
      <c r="F124" s="16">
        <v>76.061521157067233</v>
      </c>
      <c r="G124" s="16">
        <v>81.997076240739361</v>
      </c>
      <c r="H124" s="16">
        <v>77.520535468792957</v>
      </c>
      <c r="I124" s="16">
        <v>83.947238473062654</v>
      </c>
      <c r="J124" s="16">
        <v>82.051435259548782</v>
      </c>
      <c r="K124" s="16">
        <v>78.899019779317271</v>
      </c>
      <c r="L124" s="16">
        <v>76.191778900112226</v>
      </c>
      <c r="M124" s="16">
        <v>81.978675336477849</v>
      </c>
      <c r="N124" s="16">
        <v>83.57163919718424</v>
      </c>
      <c r="O124" s="16">
        <v>85.704120499650188</v>
      </c>
      <c r="P124" s="16">
        <v>82.19182560417137</v>
      </c>
      <c r="Q124" s="16">
        <v>83.808664828863684</v>
      </c>
      <c r="R124" s="16">
        <v>88.127899388977866</v>
      </c>
      <c r="S124" s="16">
        <v>88.156662657571985</v>
      </c>
      <c r="T124" s="16">
        <v>82.202571259236166</v>
      </c>
      <c r="U124" s="16">
        <v>85.74822563464231</v>
      </c>
      <c r="V124" s="16">
        <v>87.462216818100515</v>
      </c>
      <c r="W124" s="16">
        <v>83.832052562560719</v>
      </c>
      <c r="X124" s="16">
        <v>84.989768870267895</v>
      </c>
      <c r="Y124" s="16">
        <v>87.203892038982801</v>
      </c>
      <c r="Z124" s="16">
        <v>86.147715801537728</v>
      </c>
      <c r="AA124" s="16">
        <v>84.628308774896112</v>
      </c>
      <c r="AB124" s="16">
        <v>87.881618664502525</v>
      </c>
      <c r="AC124" s="16">
        <v>86.940898767716703</v>
      </c>
      <c r="AD124" s="16">
        <v>83.429827443604765</v>
      </c>
      <c r="AE124" s="16">
        <v>85.188134883897888</v>
      </c>
      <c r="AF124" s="16">
        <v>86.367755886374681</v>
      </c>
      <c r="AG124" s="16">
        <v>85.136437395472612</v>
      </c>
      <c r="AH124" s="16">
        <v>85.7</v>
      </c>
      <c r="AI124" s="16">
        <v>84</v>
      </c>
      <c r="AJ124" s="16">
        <v>85.3</v>
      </c>
      <c r="AK124" s="16">
        <v>82.4</v>
      </c>
      <c r="AL124" s="49" t="s">
        <v>159</v>
      </c>
      <c r="AM124" s="49">
        <v>85.6</v>
      </c>
      <c r="AN124" s="49">
        <v>79.400000000000006</v>
      </c>
      <c r="AO124" s="49">
        <v>85</v>
      </c>
      <c r="AP124" s="17">
        <v>84.1</v>
      </c>
    </row>
    <row r="125" spans="2:42" ht="15" customHeight="1" x14ac:dyDescent="0.2">
      <c r="B125" s="120"/>
      <c r="C125" s="13" t="s">
        <v>3</v>
      </c>
      <c r="D125" s="18">
        <v>77.185457115373296</v>
      </c>
      <c r="E125" s="19">
        <v>79.848991054843765</v>
      </c>
      <c r="F125" s="19">
        <v>75.117675106671726</v>
      </c>
      <c r="G125" s="19">
        <v>80.970787185014487</v>
      </c>
      <c r="H125" s="19">
        <v>76.834874209513345</v>
      </c>
      <c r="I125" s="19">
        <v>83.076807191101508</v>
      </c>
      <c r="J125" s="19">
        <v>81.64653284735671</v>
      </c>
      <c r="K125" s="19">
        <v>74.226431738161693</v>
      </c>
      <c r="L125" s="19">
        <v>74.296085858585855</v>
      </c>
      <c r="M125" s="19">
        <v>78.507977548943686</v>
      </c>
      <c r="N125" s="19">
        <v>81.259999121645791</v>
      </c>
      <c r="O125" s="19">
        <v>79.115267554428755</v>
      </c>
      <c r="P125" s="19">
        <v>73.473668725294431</v>
      </c>
      <c r="Q125" s="19">
        <v>77.934726475273308</v>
      </c>
      <c r="R125" s="19">
        <v>82.565106483953258</v>
      </c>
      <c r="S125" s="19">
        <v>80.775905479697201</v>
      </c>
      <c r="T125" s="19">
        <v>77.891231099562987</v>
      </c>
      <c r="U125" s="19">
        <v>78.828898916031335</v>
      </c>
      <c r="V125" s="19">
        <v>77.763705380614184</v>
      </c>
      <c r="W125" s="19">
        <v>76.796476351603843</v>
      </c>
      <c r="X125" s="19">
        <v>80.357273134686139</v>
      </c>
      <c r="Y125" s="19">
        <v>84.921781625157195</v>
      </c>
      <c r="Z125" s="19">
        <v>82.928358367551397</v>
      </c>
      <c r="AA125" s="19">
        <v>81.081463258135003</v>
      </c>
      <c r="AB125" s="19">
        <v>85.457913204925347</v>
      </c>
      <c r="AC125" s="19">
        <v>82.658793161458561</v>
      </c>
      <c r="AD125" s="19">
        <v>79.786718432326339</v>
      </c>
      <c r="AE125" s="19">
        <v>80.905609171496323</v>
      </c>
      <c r="AF125" s="19">
        <v>83.24149241119899</v>
      </c>
      <c r="AG125" s="19">
        <v>82.993602457054394</v>
      </c>
      <c r="AH125" s="19">
        <v>82.4</v>
      </c>
      <c r="AI125" s="19">
        <v>80.3</v>
      </c>
      <c r="AJ125" s="19">
        <v>83.7</v>
      </c>
      <c r="AK125" s="19">
        <v>79.400000000000006</v>
      </c>
      <c r="AL125" s="32" t="s">
        <v>66</v>
      </c>
      <c r="AM125" s="32">
        <v>81.900000000000006</v>
      </c>
      <c r="AN125" s="32">
        <v>75.400000000000006</v>
      </c>
      <c r="AO125" s="32">
        <v>82.9</v>
      </c>
      <c r="AP125" s="20">
        <v>82.4</v>
      </c>
    </row>
    <row r="126" spans="2:42" ht="15" customHeight="1" x14ac:dyDescent="0.2">
      <c r="B126" s="120"/>
      <c r="C126" s="10" t="s">
        <v>49</v>
      </c>
      <c r="D126" s="18">
        <v>2.3276900719174254</v>
      </c>
      <c r="E126" s="19">
        <v>0.53698483017854737</v>
      </c>
      <c r="F126" s="19">
        <v>1.2408982045553181</v>
      </c>
      <c r="G126" s="19">
        <v>1.25161664632009</v>
      </c>
      <c r="H126" s="19">
        <v>0.88448983889649369</v>
      </c>
      <c r="I126" s="19">
        <v>1.0368789942273755</v>
      </c>
      <c r="J126" s="19">
        <v>0.49347389343191389</v>
      </c>
      <c r="K126" s="19">
        <v>5.9222383931067055</v>
      </c>
      <c r="L126" s="19">
        <v>2.4880545760870563</v>
      </c>
      <c r="M126" s="19">
        <v>4.2336592696684034</v>
      </c>
      <c r="N126" s="19">
        <v>2.7660580763340441</v>
      </c>
      <c r="O126" s="19">
        <v>7.6879068436952744</v>
      </c>
      <c r="P126" s="19">
        <v>10.607085090022009</v>
      </c>
      <c r="Q126" s="19">
        <v>7.0087482786951636</v>
      </c>
      <c r="R126" s="19">
        <v>6.312181435837509</v>
      </c>
      <c r="S126" s="19">
        <v>8.3723191819816929</v>
      </c>
      <c r="T126" s="19">
        <v>5.2447753076687036</v>
      </c>
      <c r="U126" s="19">
        <v>8.0693526512058558</v>
      </c>
      <c r="V126" s="19">
        <v>11.088801302231808</v>
      </c>
      <c r="W126" s="19">
        <v>8.3924656451737096</v>
      </c>
      <c r="X126" s="19">
        <v>5.4506510573678524</v>
      </c>
      <c r="Y126" s="19">
        <v>2.6169822934112021</v>
      </c>
      <c r="Z126" s="19">
        <v>3.7370200753817988</v>
      </c>
      <c r="AA126" s="19">
        <v>4.1910863729953682</v>
      </c>
      <c r="AB126" s="19">
        <v>2.7579208216793671</v>
      </c>
      <c r="AC126" s="19">
        <v>4.9253063482801265</v>
      </c>
      <c r="AD126" s="19">
        <v>4.366674513070298</v>
      </c>
      <c r="AE126" s="19">
        <v>5.0271387185999217</v>
      </c>
      <c r="AF126" s="19">
        <v>3.6197113646076464</v>
      </c>
      <c r="AG126" s="19">
        <v>2.5169422211836188</v>
      </c>
      <c r="AH126" s="19">
        <v>3.9</v>
      </c>
      <c r="AI126" s="32">
        <v>4.3</v>
      </c>
      <c r="AJ126" s="32">
        <v>1.9</v>
      </c>
      <c r="AK126" s="32">
        <v>3.6</v>
      </c>
      <c r="AL126" s="32" t="s">
        <v>160</v>
      </c>
      <c r="AM126" s="32">
        <v>4.3</v>
      </c>
      <c r="AN126" s="32">
        <v>5.0999999999999996</v>
      </c>
      <c r="AO126" s="32">
        <v>2.4</v>
      </c>
      <c r="AP126" s="20">
        <v>2</v>
      </c>
    </row>
    <row r="127" spans="2:42" ht="15" customHeight="1" x14ac:dyDescent="0.2">
      <c r="B127" s="120"/>
      <c r="C127" s="13" t="s">
        <v>4</v>
      </c>
      <c r="D127" s="18">
        <v>94.434473360587631</v>
      </c>
      <c r="E127" s="19">
        <v>88.209451312216245</v>
      </c>
      <c r="F127" s="19">
        <v>89.68486809080261</v>
      </c>
      <c r="G127" s="19">
        <v>88.338223658182784</v>
      </c>
      <c r="H127" s="19">
        <v>84.337891967481212</v>
      </c>
      <c r="I127" s="19">
        <v>91.962048856483207</v>
      </c>
      <c r="J127" s="19">
        <v>92.790219378427778</v>
      </c>
      <c r="K127" s="19">
        <v>96.861618837708079</v>
      </c>
      <c r="L127" s="19">
        <v>94.520250842752333</v>
      </c>
      <c r="M127" s="19">
        <v>91.496408993800614</v>
      </c>
      <c r="N127" s="19">
        <v>93.26303776413954</v>
      </c>
      <c r="O127" s="19">
        <v>87.496421143613432</v>
      </c>
      <c r="P127" s="19">
        <v>92.679787918592226</v>
      </c>
      <c r="Q127" s="19">
        <v>89.041007482112207</v>
      </c>
      <c r="R127" s="19">
        <v>85.896701057190171</v>
      </c>
      <c r="S127" s="19">
        <v>85.25415576485517</v>
      </c>
      <c r="T127" s="19">
        <v>89.464208303617625</v>
      </c>
      <c r="U127" s="19">
        <v>88.020924975975532</v>
      </c>
      <c r="V127" s="19">
        <v>95.644519154206847</v>
      </c>
      <c r="W127" s="19">
        <v>92.508114395065761</v>
      </c>
      <c r="X127" s="19">
        <v>89.990877641929671</v>
      </c>
      <c r="Y127" s="19">
        <v>91.685872220970737</v>
      </c>
      <c r="Z127" s="19">
        <v>91.82080877671298</v>
      </c>
      <c r="AA127" s="19">
        <v>93.168783111234305</v>
      </c>
      <c r="AB127" s="19">
        <v>93.138725555351613</v>
      </c>
      <c r="AC127" s="19">
        <v>92.766336678391824</v>
      </c>
      <c r="AD127" s="19">
        <v>96.87268002969563</v>
      </c>
      <c r="AE127" s="19">
        <v>94.834613272700551</v>
      </c>
      <c r="AF127" s="19">
        <v>95.352990374859459</v>
      </c>
      <c r="AG127" s="19">
        <v>95.780293353301332</v>
      </c>
      <c r="AH127" s="19">
        <v>94.7</v>
      </c>
      <c r="AI127" s="32">
        <v>95</v>
      </c>
      <c r="AJ127" s="32">
        <v>92.6</v>
      </c>
      <c r="AK127" s="32">
        <v>94</v>
      </c>
      <c r="AL127" s="32" t="s">
        <v>155</v>
      </c>
      <c r="AM127" s="32">
        <v>96.1</v>
      </c>
      <c r="AN127" s="32">
        <v>96</v>
      </c>
      <c r="AO127" s="32">
        <v>96.9</v>
      </c>
      <c r="AP127" s="20">
        <v>96.9</v>
      </c>
    </row>
    <row r="128" spans="2:42" ht="15" customHeight="1" x14ac:dyDescent="0.2">
      <c r="B128" s="122" t="s">
        <v>30</v>
      </c>
      <c r="C128" s="13" t="s">
        <v>24</v>
      </c>
      <c r="D128" s="18">
        <v>45.98842754498633</v>
      </c>
      <c r="E128" s="19">
        <v>48.598213853135448</v>
      </c>
      <c r="F128" s="19">
        <v>49.830166692837246</v>
      </c>
      <c r="G128" s="19">
        <v>49.860290868810324</v>
      </c>
      <c r="H128" s="19">
        <v>45.191820179144834</v>
      </c>
      <c r="I128" s="19">
        <v>48.413966165314434</v>
      </c>
      <c r="J128" s="19">
        <v>48.224097988188923</v>
      </c>
      <c r="K128" s="19">
        <v>44.212390302335876</v>
      </c>
      <c r="L128" s="19">
        <v>44.228739316759011</v>
      </c>
      <c r="M128" s="19">
        <v>43.145490217404948</v>
      </c>
      <c r="N128" s="19">
        <v>42.807510558432774</v>
      </c>
      <c r="O128" s="19">
        <v>49.00268411014563</v>
      </c>
      <c r="P128" s="19">
        <v>47.474809748579133</v>
      </c>
      <c r="Q128" s="19">
        <v>36.28309953022643</v>
      </c>
      <c r="R128" s="19">
        <v>39.742265988118255</v>
      </c>
      <c r="S128" s="19">
        <v>40.797896815893353</v>
      </c>
      <c r="T128" s="19">
        <v>38.258889974287285</v>
      </c>
      <c r="U128" s="19">
        <v>39.256465431254838</v>
      </c>
      <c r="V128" s="19">
        <v>46.884047813540725</v>
      </c>
      <c r="W128" s="19">
        <v>40.819902372968201</v>
      </c>
      <c r="X128" s="19">
        <v>33.893335165529301</v>
      </c>
      <c r="Y128" s="19">
        <v>42.447683926737099</v>
      </c>
      <c r="Z128" s="19">
        <v>40.544220749260077</v>
      </c>
      <c r="AA128" s="19">
        <v>36.600532502160753</v>
      </c>
      <c r="AB128" s="19">
        <v>45.367414362719529</v>
      </c>
      <c r="AC128" s="19">
        <v>39.957694203090746</v>
      </c>
      <c r="AD128" s="19">
        <v>39.708823099058677</v>
      </c>
      <c r="AE128" s="19">
        <v>39.734450028279305</v>
      </c>
      <c r="AF128" s="19">
        <v>34.620927938206684</v>
      </c>
      <c r="AG128" s="19">
        <v>40.319802225570491</v>
      </c>
      <c r="AH128" s="19">
        <v>40.1</v>
      </c>
      <c r="AI128" s="32">
        <v>39</v>
      </c>
      <c r="AJ128" s="32">
        <v>41</v>
      </c>
      <c r="AK128" s="32">
        <v>39.1</v>
      </c>
      <c r="AL128" s="32" t="s">
        <v>156</v>
      </c>
      <c r="AM128" s="32">
        <v>40</v>
      </c>
      <c r="AN128" s="32">
        <v>47.4</v>
      </c>
      <c r="AO128" s="32">
        <v>40.299999999999997</v>
      </c>
      <c r="AP128" s="20">
        <v>37.299999999999997</v>
      </c>
    </row>
    <row r="129" spans="2:42" ht="15" customHeight="1" x14ac:dyDescent="0.2">
      <c r="B129" s="122" t="s">
        <v>29</v>
      </c>
      <c r="C129" s="13" t="s">
        <v>23</v>
      </c>
      <c r="D129" s="18">
        <v>4.2589177847014685</v>
      </c>
      <c r="E129" s="19">
        <v>10.603955443697252</v>
      </c>
      <c r="F129" s="19">
        <v>9.0558421900685211</v>
      </c>
      <c r="G129" s="19">
        <v>10.314269102481715</v>
      </c>
      <c r="H129" s="19">
        <v>11.831901010360811</v>
      </c>
      <c r="I129" s="19">
        <v>10.220025992081482</v>
      </c>
      <c r="J129" s="19">
        <v>8.4487397490260232</v>
      </c>
      <c r="K129" s="19">
        <v>3.8116557471941483</v>
      </c>
      <c r="L129" s="19">
        <v>7.1268404828331757</v>
      </c>
      <c r="M129" s="19">
        <v>8.8432740004646622</v>
      </c>
      <c r="N129" s="19">
        <v>8.9476874138643225</v>
      </c>
      <c r="O129" s="19">
        <v>11.459829189025774</v>
      </c>
      <c r="P129" s="19">
        <v>8.8772052116780742</v>
      </c>
      <c r="Q129" s="19">
        <v>12.231482604894833</v>
      </c>
      <c r="R129" s="19">
        <v>16.381376634573932</v>
      </c>
      <c r="S129" s="19">
        <v>15.401815615114325</v>
      </c>
      <c r="T129" s="19">
        <v>14.140342378111391</v>
      </c>
      <c r="U129" s="19">
        <v>13.820494263286554</v>
      </c>
      <c r="V129" s="19">
        <v>7.2969619806139239</v>
      </c>
      <c r="W129" s="19">
        <v>9.0874505371516037</v>
      </c>
      <c r="X129" s="19">
        <v>9.774281687461631</v>
      </c>
      <c r="Y129" s="19">
        <v>7.079311067096361</v>
      </c>
      <c r="Z129" s="19">
        <v>8.8242239196929173</v>
      </c>
      <c r="AA129" s="19">
        <v>8.283967077911484</v>
      </c>
      <c r="AB129" s="19">
        <v>7.327333687459328</v>
      </c>
      <c r="AC129" s="19">
        <v>8.483895433607719</v>
      </c>
      <c r="AD129" s="19">
        <v>5.3425057393280051</v>
      </c>
      <c r="AE129" s="19">
        <v>7.4646728268792177</v>
      </c>
      <c r="AF129" s="19">
        <v>6.4797229817122091</v>
      </c>
      <c r="AG129" s="19">
        <v>4.9022619024431906</v>
      </c>
      <c r="AH129" s="19">
        <v>5.0999999999999996</v>
      </c>
      <c r="AI129" s="32">
        <v>5.6</v>
      </c>
      <c r="AJ129" s="32">
        <v>7.9</v>
      </c>
      <c r="AK129" s="32">
        <v>6.5</v>
      </c>
      <c r="AL129" s="32" t="s">
        <v>157</v>
      </c>
      <c r="AM129" s="32">
        <v>5.8</v>
      </c>
      <c r="AN129" s="32">
        <v>6.7</v>
      </c>
      <c r="AO129" s="32">
        <v>4.4000000000000004</v>
      </c>
      <c r="AP129" s="20">
        <v>4.0999999999999996</v>
      </c>
    </row>
    <row r="130" spans="2:42" ht="15" customHeight="1" x14ac:dyDescent="0.2">
      <c r="B130" s="122" t="s">
        <v>31</v>
      </c>
      <c r="C130" s="13" t="s">
        <v>25</v>
      </c>
      <c r="D130" s="18">
        <v>1.4141285687035035</v>
      </c>
      <c r="E130" s="19">
        <v>7.6996975062126358</v>
      </c>
      <c r="F130" s="19">
        <v>7.8782897413779072</v>
      </c>
      <c r="G130" s="19">
        <v>4.9646562012301478</v>
      </c>
      <c r="H130" s="19">
        <v>6.3367012027039866</v>
      </c>
      <c r="I130" s="19">
        <v>8.783913117941589</v>
      </c>
      <c r="J130" s="19">
        <v>4.6578703803353498</v>
      </c>
      <c r="K130" s="19">
        <v>2.1883340077964522</v>
      </c>
      <c r="L130" s="19">
        <v>3.8775828128761805</v>
      </c>
      <c r="M130" s="19">
        <v>5.6913087605313466</v>
      </c>
      <c r="N130" s="19">
        <v>6.6827774968248033</v>
      </c>
      <c r="O130" s="19">
        <v>8.8205728969843555</v>
      </c>
      <c r="P130" s="19">
        <v>6.6128541872140358</v>
      </c>
      <c r="Q130" s="19">
        <v>7.5948618875625691</v>
      </c>
      <c r="R130" s="19">
        <v>11.106480816209226</v>
      </c>
      <c r="S130" s="19">
        <v>8.7890403618865083</v>
      </c>
      <c r="T130" s="19">
        <v>9.7658327497143347</v>
      </c>
      <c r="U130" s="19">
        <v>8.3854200934272001</v>
      </c>
      <c r="V130" s="19">
        <v>4.9287659266005601</v>
      </c>
      <c r="W130" s="19">
        <v>5.799290875832491</v>
      </c>
      <c r="X130" s="19">
        <v>4.6360665092993703</v>
      </c>
      <c r="Y130" s="19">
        <v>4.1022522241126511</v>
      </c>
      <c r="Z130" s="19">
        <v>6.3871148428619282</v>
      </c>
      <c r="AA130" s="19">
        <v>5.4680746128991728</v>
      </c>
      <c r="AB130" s="19">
        <v>5.5014782767614205</v>
      </c>
      <c r="AC130" s="19">
        <v>6.3659823729848419</v>
      </c>
      <c r="AD130" s="19">
        <v>3.8773401074496872</v>
      </c>
      <c r="AE130" s="19">
        <v>5.2574984521094414</v>
      </c>
      <c r="AF130" s="19">
        <v>5.1052734982563566</v>
      </c>
      <c r="AG130" s="19">
        <v>3.5563872487253669</v>
      </c>
      <c r="AH130" s="19">
        <v>3.9</v>
      </c>
      <c r="AI130" s="32">
        <v>3.1</v>
      </c>
      <c r="AJ130" s="32">
        <v>3.8</v>
      </c>
      <c r="AK130" s="32">
        <v>3.3</v>
      </c>
      <c r="AL130" s="32" t="s">
        <v>158</v>
      </c>
      <c r="AM130" s="32">
        <v>4.3</v>
      </c>
      <c r="AN130" s="32">
        <v>5.9</v>
      </c>
      <c r="AO130" s="32">
        <v>3.2</v>
      </c>
      <c r="AP130" s="20">
        <v>2.1</v>
      </c>
    </row>
    <row r="131" spans="2:42" ht="15" customHeight="1" x14ac:dyDescent="0.2">
      <c r="B131" s="122" t="s">
        <v>34</v>
      </c>
      <c r="C131" s="13" t="s">
        <v>5</v>
      </c>
      <c r="D131" s="18">
        <v>79.024912149826264</v>
      </c>
      <c r="E131" s="19">
        <v>80.280082921788519</v>
      </c>
      <c r="F131" s="19">
        <v>76.061521157067233</v>
      </c>
      <c r="G131" s="19">
        <v>81.997076240739361</v>
      </c>
      <c r="H131" s="19">
        <v>77.520535468792957</v>
      </c>
      <c r="I131" s="19">
        <v>81.099505360684958</v>
      </c>
      <c r="J131" s="19">
        <v>80.440261077701194</v>
      </c>
      <c r="K131" s="19">
        <v>78.03666892266979</v>
      </c>
      <c r="L131" s="19">
        <v>74.815867003367003</v>
      </c>
      <c r="M131" s="19">
        <v>80.970041791732527</v>
      </c>
      <c r="N131" s="19">
        <v>82.563727735289135</v>
      </c>
      <c r="O131" s="19">
        <v>84.425695270783379</v>
      </c>
      <c r="P131" s="19">
        <v>80.799187082678387</v>
      </c>
      <c r="Q131" s="19">
        <v>80.962737211146106</v>
      </c>
      <c r="R131" s="19">
        <v>85.334045203772916</v>
      </c>
      <c r="S131" s="19">
        <v>86.785385809469503</v>
      </c>
      <c r="T131" s="19">
        <v>79.557279116362906</v>
      </c>
      <c r="U131" s="19">
        <v>82.778981300842204</v>
      </c>
      <c r="V131" s="19">
        <v>85.200917094710448</v>
      </c>
      <c r="W131" s="19">
        <v>82.430338979596002</v>
      </c>
      <c r="X131" s="19">
        <v>84.47647534975178</v>
      </c>
      <c r="Y131" s="19">
        <v>87.024924402947107</v>
      </c>
      <c r="Z131" s="19">
        <v>85.68457644228215</v>
      </c>
      <c r="AA131" s="19">
        <v>83.401882061722745</v>
      </c>
      <c r="AB131" s="19">
        <v>87.399358933190101</v>
      </c>
      <c r="AC131" s="19">
        <v>85.877765277368894</v>
      </c>
      <c r="AD131" s="19">
        <v>82.046808141006039</v>
      </c>
      <c r="AE131" s="19">
        <v>83.758259038971246</v>
      </c>
      <c r="AF131" s="19">
        <v>85.417622554252773</v>
      </c>
      <c r="AG131" s="19">
        <v>84.745621506686646</v>
      </c>
      <c r="AH131" s="19">
        <v>85.7</v>
      </c>
      <c r="AI131" s="32">
        <v>83.6</v>
      </c>
      <c r="AJ131" s="32">
        <v>84.9</v>
      </c>
      <c r="AK131" s="32">
        <v>82.3</v>
      </c>
      <c r="AL131" s="32" t="s">
        <v>161</v>
      </c>
      <c r="AM131" s="32">
        <v>85.6</v>
      </c>
      <c r="AN131" s="32">
        <v>79.400000000000006</v>
      </c>
      <c r="AO131" s="32">
        <v>85</v>
      </c>
      <c r="AP131" s="20">
        <v>83.9</v>
      </c>
    </row>
    <row r="132" spans="2:42" ht="15" customHeight="1" x14ac:dyDescent="0.2">
      <c r="B132" s="120"/>
      <c r="C132" s="13" t="s">
        <v>6</v>
      </c>
      <c r="D132" s="18">
        <v>77.185457115373296</v>
      </c>
      <c r="E132" s="19">
        <v>79.848991054843765</v>
      </c>
      <c r="F132" s="19">
        <v>75.117675106671726</v>
      </c>
      <c r="G132" s="19">
        <v>80.970787185014487</v>
      </c>
      <c r="H132" s="19">
        <v>76.834874209513345</v>
      </c>
      <c r="I132" s="19">
        <v>80.229074078723812</v>
      </c>
      <c r="J132" s="19">
        <v>80.035358665509136</v>
      </c>
      <c r="K132" s="19">
        <v>73.364080881514198</v>
      </c>
      <c r="L132" s="19">
        <v>72.920173961840632</v>
      </c>
      <c r="M132" s="19">
        <v>77.499344004198377</v>
      </c>
      <c r="N132" s="19">
        <v>80.252087659750671</v>
      </c>
      <c r="O132" s="19">
        <v>77.836842325561932</v>
      </c>
      <c r="P132" s="19">
        <v>72.081030203801419</v>
      </c>
      <c r="Q132" s="19">
        <v>75.08879885755573</v>
      </c>
      <c r="R132" s="19">
        <v>79.771252298748294</v>
      </c>
      <c r="S132" s="19">
        <v>79.404628631594719</v>
      </c>
      <c r="T132" s="19">
        <v>75.245938956689727</v>
      </c>
      <c r="U132" s="19">
        <v>75.859654582231215</v>
      </c>
      <c r="V132" s="19">
        <v>75.502405657224102</v>
      </c>
      <c r="W132" s="19">
        <v>75.394762768639126</v>
      </c>
      <c r="X132" s="19">
        <v>79.843979614170024</v>
      </c>
      <c r="Y132" s="19">
        <v>84.742813989121515</v>
      </c>
      <c r="Z132" s="19">
        <v>82.465219008295833</v>
      </c>
      <c r="AA132" s="19">
        <v>79.855036544961635</v>
      </c>
      <c r="AB132" s="19">
        <v>84.975653473612923</v>
      </c>
      <c r="AC132" s="19">
        <v>81.595659671110738</v>
      </c>
      <c r="AD132" s="19">
        <v>78.403699129727613</v>
      </c>
      <c r="AE132" s="19">
        <v>79.475733326569696</v>
      </c>
      <c r="AF132" s="19">
        <v>82.291359079077068</v>
      </c>
      <c r="AG132" s="19">
        <v>82.602786568268442</v>
      </c>
      <c r="AH132" s="19">
        <v>82.4</v>
      </c>
      <c r="AI132" s="32">
        <v>80</v>
      </c>
      <c r="AJ132" s="32">
        <v>83.3</v>
      </c>
      <c r="AK132" s="32">
        <v>79.3</v>
      </c>
      <c r="AL132" s="32" t="s">
        <v>162</v>
      </c>
      <c r="AM132" s="32">
        <v>81.900000000000006</v>
      </c>
      <c r="AN132" s="32">
        <v>75.400000000000006</v>
      </c>
      <c r="AO132" s="32">
        <v>82.9</v>
      </c>
      <c r="AP132" s="20">
        <v>82.2</v>
      </c>
    </row>
    <row r="133" spans="2:42" ht="15" customHeight="1" thickBot="1" x14ac:dyDescent="0.25">
      <c r="B133" s="121"/>
      <c r="C133" s="14" t="s">
        <v>7</v>
      </c>
      <c r="D133" s="21">
        <v>41.68907909460335</v>
      </c>
      <c r="E133" s="22">
        <v>40.355904373680573</v>
      </c>
      <c r="F133" s="22">
        <v>37.10953260058929</v>
      </c>
      <c r="G133" s="22">
        <v>39.926658242275579</v>
      </c>
      <c r="H133" s="22">
        <v>41.796982403079461</v>
      </c>
      <c r="I133" s="22">
        <v>40.94877009733765</v>
      </c>
      <c r="J133" s="22">
        <v>40.7686116275882</v>
      </c>
      <c r="K133" s="22">
        <v>40.727827164812439</v>
      </c>
      <c r="L133" s="22">
        <v>40.212542087542083</v>
      </c>
      <c r="M133" s="22">
        <v>43.490601660149373</v>
      </c>
      <c r="N133" s="22">
        <v>44.307323591966821</v>
      </c>
      <c r="O133" s="22">
        <v>39.252079384346764</v>
      </c>
      <c r="P133" s="22">
        <v>37.135937538309818</v>
      </c>
      <c r="Q133" s="22">
        <v>47.518602299920715</v>
      </c>
      <c r="R133" s="22">
        <v>46.668090407545826</v>
      </c>
      <c r="S133" s="22">
        <v>45.780878699222185</v>
      </c>
      <c r="T133" s="22">
        <v>45.106547913235893</v>
      </c>
      <c r="U133" s="22">
        <v>45.555409270984185</v>
      </c>
      <c r="V133" s="22">
        <v>39.708249696921513</v>
      </c>
      <c r="W133" s="22">
        <v>43.9470841231986</v>
      </c>
      <c r="X133" s="22">
        <v>51.809815631220758</v>
      </c>
      <c r="Y133" s="22">
        <v>48.430483477870112</v>
      </c>
      <c r="Z133" s="22">
        <v>48.120042807374404</v>
      </c>
      <c r="AA133" s="22">
        <v>49.855325437938944</v>
      </c>
      <c r="AB133" s="22">
        <v>45.860214739865832</v>
      </c>
      <c r="AC133" s="22">
        <v>48.199546830971109</v>
      </c>
      <c r="AD133" s="22">
        <v>46.685398987095098</v>
      </c>
      <c r="AE133" s="22">
        <v>47.16041241297097</v>
      </c>
      <c r="AF133" s="22">
        <v>52.909343242764407</v>
      </c>
      <c r="AG133" s="22">
        <v>48.808838432508722</v>
      </c>
      <c r="AH133" s="22">
        <v>48.4</v>
      </c>
      <c r="AI133" s="33">
        <v>48.1</v>
      </c>
      <c r="AJ133" s="33">
        <v>47.6</v>
      </c>
      <c r="AK133" s="33">
        <v>46.9</v>
      </c>
      <c r="AL133" s="33" t="s">
        <v>163</v>
      </c>
      <c r="AM133" s="33">
        <v>45.9</v>
      </c>
      <c r="AN133" s="33">
        <v>36.9</v>
      </c>
      <c r="AO133" s="33">
        <v>48.4</v>
      </c>
      <c r="AP133" s="23">
        <v>50.6</v>
      </c>
    </row>
    <row r="135" spans="2:42" x14ac:dyDescent="0.2">
      <c r="B135" s="35" t="s">
        <v>54</v>
      </c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</row>
  </sheetData>
  <sheetProtection selectLockedCells="1" selectUnlockedCells="1"/>
  <mergeCells count="4">
    <mergeCell ref="B6:B15"/>
    <mergeCell ref="B17:B26"/>
    <mergeCell ref="B28:B34"/>
    <mergeCell ref="B2:AP2"/>
  </mergeCells>
  <phoneticPr fontId="1" type="noConversion"/>
  <pageMargins left="0.75" right="0.75" top="1" bottom="1" header="0.5" footer="0.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O21"/>
  <sheetViews>
    <sheetView showGridLines="0" zoomScale="110" zoomScaleNormal="110" workbookViewId="0">
      <pane xSplit="2" ySplit="4" topLeftCell="T5" activePane="bottomRight" state="frozen"/>
      <selection pane="topRight" activeCell="C1" sqref="C1"/>
      <selection pane="bottomLeft" activeCell="A5" sqref="A5"/>
      <selection pane="bottomRight" activeCell="B2" sqref="B2:AO2"/>
    </sheetView>
  </sheetViews>
  <sheetFormatPr defaultColWidth="11.42578125" defaultRowHeight="12.75" x14ac:dyDescent="0.2"/>
  <cols>
    <col min="1" max="1" width="7" customWidth="1"/>
    <col min="2" max="2" width="28.85546875" customWidth="1"/>
    <col min="3" max="41" width="6.42578125" customWidth="1"/>
  </cols>
  <sheetData>
    <row r="1" spans="2:41" ht="95.45" customHeight="1" thickBot="1" x14ac:dyDescent="0.25"/>
    <row r="2" spans="2:41" ht="18.600000000000001" customHeight="1" thickBot="1" x14ac:dyDescent="0.25">
      <c r="B2" s="167" t="s">
        <v>46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9"/>
    </row>
    <row r="3" spans="2:41" ht="13.5" thickBot="1" x14ac:dyDescent="0.25"/>
    <row r="4" spans="2:41" ht="15" customHeight="1" thickBot="1" x14ac:dyDescent="0.25">
      <c r="B4" s="116" t="s">
        <v>36</v>
      </c>
      <c r="C4" s="37">
        <v>1980</v>
      </c>
      <c r="D4" s="60">
        <v>1985</v>
      </c>
      <c r="E4" s="60">
        <v>1986</v>
      </c>
      <c r="F4" s="60">
        <v>1987</v>
      </c>
      <c r="G4" s="60">
        <v>1988</v>
      </c>
      <c r="H4" s="60">
        <v>1989</v>
      </c>
      <c r="I4" s="60">
        <v>1990</v>
      </c>
      <c r="J4" s="60">
        <v>1991</v>
      </c>
      <c r="K4" s="60">
        <v>1992</v>
      </c>
      <c r="L4" s="60">
        <v>1993</v>
      </c>
      <c r="M4" s="60">
        <v>1994</v>
      </c>
      <c r="N4" s="60">
        <v>1995</v>
      </c>
      <c r="O4" s="60">
        <v>1996</v>
      </c>
      <c r="P4" s="60">
        <v>1997</v>
      </c>
      <c r="Q4" s="60">
        <v>1998</v>
      </c>
      <c r="R4" s="60">
        <v>1999</v>
      </c>
      <c r="S4" s="60">
        <v>2000</v>
      </c>
      <c r="T4" s="60">
        <v>2001</v>
      </c>
      <c r="U4" s="60">
        <v>2002</v>
      </c>
      <c r="V4" s="60">
        <v>2003</v>
      </c>
      <c r="W4" s="60">
        <v>2004</v>
      </c>
      <c r="X4" s="60">
        <v>2005</v>
      </c>
      <c r="Y4" s="60">
        <v>2006</v>
      </c>
      <c r="Z4" s="60">
        <v>2007</v>
      </c>
      <c r="AA4" s="60">
        <v>2008</v>
      </c>
      <c r="AB4" s="60">
        <v>2009</v>
      </c>
      <c r="AC4" s="60">
        <v>2010</v>
      </c>
      <c r="AD4" s="60">
        <v>2011</v>
      </c>
      <c r="AE4" s="60">
        <v>2012</v>
      </c>
      <c r="AF4" s="60">
        <v>2013</v>
      </c>
      <c r="AG4" s="60">
        <v>2014</v>
      </c>
      <c r="AH4" s="60">
        <v>2015</v>
      </c>
      <c r="AI4" s="60">
        <v>2016</v>
      </c>
      <c r="AJ4" s="96">
        <v>2017</v>
      </c>
      <c r="AK4" s="96">
        <v>2018</v>
      </c>
      <c r="AL4" s="96">
        <v>2019</v>
      </c>
      <c r="AM4" s="96">
        <v>2020</v>
      </c>
      <c r="AN4" s="96">
        <v>2021</v>
      </c>
      <c r="AO4" s="61">
        <v>2022</v>
      </c>
    </row>
    <row r="5" spans="2:41" ht="15" customHeight="1" x14ac:dyDescent="0.2">
      <c r="B5" s="112" t="s">
        <v>10</v>
      </c>
      <c r="C5" s="114">
        <v>2.1951249002490751</v>
      </c>
      <c r="D5" s="58">
        <v>1.6115773504816422</v>
      </c>
      <c r="E5" s="58">
        <v>1.8901482772778366</v>
      </c>
      <c r="F5" s="58">
        <v>2.297961389034211</v>
      </c>
      <c r="G5" s="58">
        <v>2.6885954851614744</v>
      </c>
      <c r="H5" s="58">
        <v>2.0364668534556221</v>
      </c>
      <c r="I5" s="58">
        <v>2.4291594224030404</v>
      </c>
      <c r="J5" s="58">
        <v>1.9733440284259651</v>
      </c>
      <c r="K5" s="58">
        <v>1.9361092725898938</v>
      </c>
      <c r="L5" s="58">
        <v>2.4222631980390852</v>
      </c>
      <c r="M5" s="58">
        <v>1.5491152539021886</v>
      </c>
      <c r="N5" s="58">
        <v>1.4926292893105959</v>
      </c>
      <c r="O5" s="58">
        <v>2.1721831034435244</v>
      </c>
      <c r="P5" s="58">
        <v>2.3431063726677972</v>
      </c>
      <c r="Q5" s="58">
        <v>1.4880471382967526</v>
      </c>
      <c r="R5" s="58">
        <v>2.1296335407099884</v>
      </c>
      <c r="S5" s="58">
        <v>3.1322311787904678</v>
      </c>
      <c r="T5" s="58">
        <v>1.9537472793248583</v>
      </c>
      <c r="U5" s="58">
        <v>2.8724440832354787</v>
      </c>
      <c r="V5" s="58">
        <v>0.55409697506931732</v>
      </c>
      <c r="W5" s="58">
        <v>1.7044380180916376</v>
      </c>
      <c r="X5" s="58">
        <v>0.85519485829684549</v>
      </c>
      <c r="Y5" s="58">
        <v>1.1550493741202734</v>
      </c>
      <c r="Z5" s="58">
        <v>1.8938544415943965</v>
      </c>
      <c r="AA5" s="58">
        <v>1.7870730192788156</v>
      </c>
      <c r="AB5" s="58">
        <v>2.8929930631426677</v>
      </c>
      <c r="AC5" s="58">
        <v>2.8064082802508343</v>
      </c>
      <c r="AD5" s="58">
        <v>1.3066830974519834</v>
      </c>
      <c r="AE5" s="58">
        <v>2.9915254896772838</v>
      </c>
      <c r="AF5" s="58">
        <v>0.73293892994910448</v>
      </c>
      <c r="AG5" s="58">
        <v>1.54</v>
      </c>
      <c r="AH5" s="58">
        <v>0.61</v>
      </c>
      <c r="AI5" s="58">
        <v>1.52</v>
      </c>
      <c r="AJ5" s="141">
        <v>1.68</v>
      </c>
      <c r="AK5" s="141">
        <v>0.93</v>
      </c>
      <c r="AL5" s="141">
        <v>1.19</v>
      </c>
      <c r="AM5" s="141">
        <v>1.21</v>
      </c>
      <c r="AN5" s="141">
        <v>0.84</v>
      </c>
      <c r="AO5" s="99">
        <v>0.44</v>
      </c>
    </row>
    <row r="6" spans="2:41" ht="15" customHeight="1" x14ac:dyDescent="0.2">
      <c r="B6" s="112" t="s">
        <v>11</v>
      </c>
      <c r="C6" s="114">
        <v>39.575927582843647</v>
      </c>
      <c r="D6" s="58">
        <v>34.457601279397373</v>
      </c>
      <c r="E6" s="58">
        <v>34.967658995914469</v>
      </c>
      <c r="F6" s="58">
        <v>30.582595047984974</v>
      </c>
      <c r="G6" s="58">
        <v>28.896506478069846</v>
      </c>
      <c r="H6" s="58">
        <v>29.313972695256314</v>
      </c>
      <c r="I6" s="58">
        <v>29.202689873668497</v>
      </c>
      <c r="J6" s="58">
        <v>29.827375901569791</v>
      </c>
      <c r="K6" s="58">
        <v>30.28117660151468</v>
      </c>
      <c r="L6" s="58">
        <v>28.570561097164521</v>
      </c>
      <c r="M6" s="58">
        <v>30.039609900429848</v>
      </c>
      <c r="N6" s="58">
        <v>27.236737134358286</v>
      </c>
      <c r="O6" s="58">
        <v>25.492448774303782</v>
      </c>
      <c r="P6" s="58">
        <v>25.49099426540667</v>
      </c>
      <c r="Q6" s="58">
        <v>27.388311208838132</v>
      </c>
      <c r="R6" s="58">
        <v>26.538429046409327</v>
      </c>
      <c r="S6" s="58">
        <v>23.985848554600437</v>
      </c>
      <c r="T6" s="58">
        <v>22.146834402263735</v>
      </c>
      <c r="U6" s="58">
        <v>17.973460938728543</v>
      </c>
      <c r="V6" s="58">
        <v>16.074554977522482</v>
      </c>
      <c r="W6" s="58">
        <v>16.526833989852712</v>
      </c>
      <c r="X6" s="58">
        <v>16.693486797149721</v>
      </c>
      <c r="Y6" s="58">
        <v>17.806555219813667</v>
      </c>
      <c r="Z6" s="58">
        <v>17.586661181108092</v>
      </c>
      <c r="AA6" s="58">
        <v>21.300860885257084</v>
      </c>
      <c r="AB6" s="58">
        <v>22.45925448733853</v>
      </c>
      <c r="AC6" s="58">
        <v>20.149373843172942</v>
      </c>
      <c r="AD6" s="58">
        <v>20.450570720838467</v>
      </c>
      <c r="AE6" s="58">
        <v>19.276748402761026</v>
      </c>
      <c r="AF6" s="58">
        <v>28.832413383086948</v>
      </c>
      <c r="AG6" s="58">
        <v>22.87</v>
      </c>
      <c r="AH6" s="58">
        <v>24.02</v>
      </c>
      <c r="AI6" s="58">
        <v>23.01</v>
      </c>
      <c r="AJ6" s="141">
        <v>23.99</v>
      </c>
      <c r="AK6" s="141">
        <v>18.86</v>
      </c>
      <c r="AL6" s="141">
        <v>17.09</v>
      </c>
      <c r="AM6" s="141">
        <v>16.760000000000002</v>
      </c>
      <c r="AN6" s="141">
        <v>24.89</v>
      </c>
      <c r="AO6" s="99">
        <v>19.43</v>
      </c>
    </row>
    <row r="7" spans="2:41" ht="15" customHeight="1" x14ac:dyDescent="0.2">
      <c r="B7" s="112" t="s">
        <v>12</v>
      </c>
      <c r="C7" s="114">
        <v>8.1586180768827727</v>
      </c>
      <c r="D7" s="58">
        <v>10.889823858668441</v>
      </c>
      <c r="E7" s="58">
        <v>11.172622212649674</v>
      </c>
      <c r="F7" s="58">
        <v>10.861156613693085</v>
      </c>
      <c r="G7" s="58">
        <v>11.754364295785605</v>
      </c>
      <c r="H7" s="58">
        <v>10.543116232321285</v>
      </c>
      <c r="I7" s="58">
        <v>10.650295819538195</v>
      </c>
      <c r="J7" s="58">
        <v>11.884148281714044</v>
      </c>
      <c r="K7" s="58">
        <v>12.635814653632366</v>
      </c>
      <c r="L7" s="58">
        <v>13.900280659661282</v>
      </c>
      <c r="M7" s="58">
        <v>11.771162492628536</v>
      </c>
      <c r="N7" s="58">
        <v>14.030582078788575</v>
      </c>
      <c r="O7" s="58">
        <v>15.769384464868889</v>
      </c>
      <c r="P7" s="58">
        <v>14.050722881835071</v>
      </c>
      <c r="Q7" s="58">
        <v>13.540250370306669</v>
      </c>
      <c r="R7" s="58">
        <v>14.228432123870844</v>
      </c>
      <c r="S7" s="58">
        <v>17.831915857585496</v>
      </c>
      <c r="T7" s="58">
        <v>15.91659193271126</v>
      </c>
      <c r="U7" s="58">
        <v>13.923527881592696</v>
      </c>
      <c r="V7" s="58">
        <v>12.279366182561922</v>
      </c>
      <c r="W7" s="58">
        <v>12.476644967808733</v>
      </c>
      <c r="X7" s="58">
        <v>14.698540347317223</v>
      </c>
      <c r="Y7" s="58">
        <v>15.773591719319171</v>
      </c>
      <c r="Z7" s="58">
        <v>15.991046855482761</v>
      </c>
      <c r="AA7" s="58">
        <v>16.882446744932498</v>
      </c>
      <c r="AB7" s="58">
        <v>17.292231619359359</v>
      </c>
      <c r="AC7" s="58">
        <v>16.460991327279142</v>
      </c>
      <c r="AD7" s="58">
        <v>14.961194717253571</v>
      </c>
      <c r="AE7" s="58">
        <v>15.74935993712209</v>
      </c>
      <c r="AF7" s="58">
        <v>13.718754848749734</v>
      </c>
      <c r="AG7" s="58">
        <v>18.04</v>
      </c>
      <c r="AH7" s="58">
        <v>13.64</v>
      </c>
      <c r="AI7" s="58">
        <v>12.8</v>
      </c>
      <c r="AJ7" s="141">
        <v>12.28</v>
      </c>
      <c r="AK7" s="141">
        <v>11.31</v>
      </c>
      <c r="AL7" s="141">
        <v>15.32</v>
      </c>
      <c r="AM7" s="141">
        <v>13.77</v>
      </c>
      <c r="AN7" s="141">
        <v>14.92</v>
      </c>
      <c r="AO7" s="99">
        <v>14.11</v>
      </c>
    </row>
    <row r="8" spans="2:41" ht="15" customHeight="1" x14ac:dyDescent="0.2">
      <c r="B8" s="112" t="s">
        <v>13</v>
      </c>
      <c r="C8" s="114">
        <v>19.172329294932251</v>
      </c>
      <c r="D8" s="58">
        <v>21.497724436340267</v>
      </c>
      <c r="E8" s="58">
        <v>17.709139614869457</v>
      </c>
      <c r="F8" s="58">
        <v>20.594001663822159</v>
      </c>
      <c r="G8" s="58">
        <v>20.477983224550094</v>
      </c>
      <c r="H8" s="58">
        <v>22.315121144690291</v>
      </c>
      <c r="I8" s="58">
        <v>17.99483009197111</v>
      </c>
      <c r="J8" s="58">
        <v>19.132338512940176</v>
      </c>
      <c r="K8" s="58">
        <v>19.527438220806072</v>
      </c>
      <c r="L8" s="58">
        <v>18.709557979546648</v>
      </c>
      <c r="M8" s="58">
        <v>18.705622083371683</v>
      </c>
      <c r="N8" s="58">
        <v>17.280823161236274</v>
      </c>
      <c r="O8" s="58">
        <v>17.6409998484243</v>
      </c>
      <c r="P8" s="58">
        <v>18.049592116953399</v>
      </c>
      <c r="Q8" s="58">
        <v>19.017378836695872</v>
      </c>
      <c r="R8" s="58">
        <v>17.955026822189101</v>
      </c>
      <c r="S8" s="58">
        <v>17.291126307883641</v>
      </c>
      <c r="T8" s="58">
        <v>21.934484982204754</v>
      </c>
      <c r="U8" s="58">
        <v>17.286102485042569</v>
      </c>
      <c r="V8" s="58">
        <v>17.759374958586292</v>
      </c>
      <c r="W8" s="58">
        <v>14.287395489123464</v>
      </c>
      <c r="X8" s="58">
        <v>16.721762283550458</v>
      </c>
      <c r="Y8" s="58">
        <v>15.863735908985829</v>
      </c>
      <c r="Z8" s="58">
        <v>15.319412490735692</v>
      </c>
      <c r="AA8" s="58">
        <v>20.827855016777498</v>
      </c>
      <c r="AB8" s="58">
        <v>19.367049855125455</v>
      </c>
      <c r="AC8" s="58">
        <v>17.954265480590067</v>
      </c>
      <c r="AD8" s="58">
        <v>18.977868230080787</v>
      </c>
      <c r="AE8" s="58">
        <v>18.127047617565349</v>
      </c>
      <c r="AF8" s="58">
        <v>19.89366163753704</v>
      </c>
      <c r="AG8" s="58">
        <v>21.34</v>
      </c>
      <c r="AH8" s="58">
        <v>18.84</v>
      </c>
      <c r="AI8" s="58">
        <v>17.670000000000002</v>
      </c>
      <c r="AJ8" s="141">
        <v>19.59</v>
      </c>
      <c r="AK8" s="141">
        <v>23.94</v>
      </c>
      <c r="AL8" s="141">
        <v>23.38</v>
      </c>
      <c r="AM8" s="141">
        <v>25.63</v>
      </c>
      <c r="AN8" s="141">
        <v>22.1</v>
      </c>
      <c r="AO8" s="99">
        <v>29.5</v>
      </c>
    </row>
    <row r="9" spans="2:41" ht="15" customHeight="1" x14ac:dyDescent="0.2">
      <c r="B9" s="112" t="s">
        <v>14</v>
      </c>
      <c r="C9" s="114">
        <v>2.6775566464343576</v>
      </c>
      <c r="D9" s="58">
        <v>1.3840209845082316</v>
      </c>
      <c r="E9" s="58">
        <v>2.9032865998532711</v>
      </c>
      <c r="F9" s="58">
        <v>0.78062419060197763</v>
      </c>
      <c r="G9" s="58">
        <v>1.9066073585483734</v>
      </c>
      <c r="H9" s="58">
        <v>1.1498830047005191</v>
      </c>
      <c r="I9" s="58">
        <v>2.8011328786814991</v>
      </c>
      <c r="J9" s="58">
        <v>1.7101651994060245</v>
      </c>
      <c r="K9" s="58">
        <v>2.62755595124437</v>
      </c>
      <c r="L9" s="58">
        <v>2.5293433748768872</v>
      </c>
      <c r="M9" s="58">
        <v>2.2381979881443002</v>
      </c>
      <c r="N9" s="58">
        <v>1.8245652604773017</v>
      </c>
      <c r="O9" s="58">
        <v>2.2565832081685522</v>
      </c>
      <c r="P9" s="58">
        <v>1.6757935546401745</v>
      </c>
      <c r="Q9" s="58">
        <v>1.1926914289018609</v>
      </c>
      <c r="R9" s="58">
        <v>0.76227514919654116</v>
      </c>
      <c r="S9" s="58">
        <v>0.93030397937185105</v>
      </c>
      <c r="T9" s="58">
        <v>1.0554478981385857</v>
      </c>
      <c r="U9" s="58">
        <v>0.28819968519952793</v>
      </c>
      <c r="V9" s="58">
        <v>0.5493850156746275</v>
      </c>
      <c r="W9" s="58">
        <v>1.4571688874608106</v>
      </c>
      <c r="X9" s="58">
        <v>0.54402590256322825</v>
      </c>
      <c r="Y9" s="58">
        <v>0.59079325519013037</v>
      </c>
      <c r="Z9" s="58">
        <v>1.134144186025787</v>
      </c>
      <c r="AA9" s="58">
        <v>1.2986161116439614</v>
      </c>
      <c r="AB9" s="58">
        <v>0.55947546273524884</v>
      </c>
      <c r="AC9" s="58">
        <v>1.0413764926551154</v>
      </c>
      <c r="AD9" s="58">
        <v>1.6009124064876707</v>
      </c>
      <c r="AE9" s="58">
        <v>0</v>
      </c>
      <c r="AF9" s="58">
        <v>0.15562086272027728</v>
      </c>
      <c r="AG9" s="58">
        <v>0.24</v>
      </c>
      <c r="AH9" s="58">
        <v>0.22</v>
      </c>
      <c r="AI9" s="58">
        <v>0.8</v>
      </c>
      <c r="AJ9" s="141">
        <v>0.35</v>
      </c>
      <c r="AK9" s="141">
        <v>0.27</v>
      </c>
      <c r="AL9" s="141">
        <v>0.31</v>
      </c>
      <c r="AM9" s="141">
        <v>1.35</v>
      </c>
      <c r="AN9" s="141">
        <v>0</v>
      </c>
      <c r="AO9" s="99">
        <v>0</v>
      </c>
    </row>
    <row r="10" spans="2:41" ht="15" customHeight="1" x14ac:dyDescent="0.2">
      <c r="B10" s="112" t="s">
        <v>21</v>
      </c>
      <c r="C10" s="114">
        <v>28.2204434986579</v>
      </c>
      <c r="D10" s="58">
        <v>30.159252090604049</v>
      </c>
      <c r="E10" s="58">
        <v>31.357144299435298</v>
      </c>
      <c r="F10" s="58">
        <v>34.883661094863591</v>
      </c>
      <c r="G10" s="58">
        <v>34.275943157884612</v>
      </c>
      <c r="H10" s="58">
        <v>32.790859553076359</v>
      </c>
      <c r="I10" s="58">
        <v>36.035146499217859</v>
      </c>
      <c r="J10" s="58">
        <v>34.467311465846414</v>
      </c>
      <c r="K10" s="58">
        <v>31.917248973519435</v>
      </c>
      <c r="L10" s="58">
        <v>32.833922052147898</v>
      </c>
      <c r="M10" s="58">
        <v>35.532500911845815</v>
      </c>
      <c r="N10" s="58">
        <v>37.494774465080106</v>
      </c>
      <c r="O10" s="58">
        <v>35.682297336401589</v>
      </c>
      <c r="P10" s="58">
        <v>36.155076326629512</v>
      </c>
      <c r="Q10" s="58">
        <v>34.29121301937456</v>
      </c>
      <c r="R10" s="58">
        <v>35.441796754786658</v>
      </c>
      <c r="S10" s="58">
        <v>34.219952504173371</v>
      </c>
      <c r="T10" s="58">
        <v>33.51623122050357</v>
      </c>
      <c r="U10" s="58">
        <v>27.258017344888753</v>
      </c>
      <c r="V10" s="58">
        <v>33.018613712096332</v>
      </c>
      <c r="W10" s="58">
        <v>34.495498247298222</v>
      </c>
      <c r="X10" s="58">
        <v>38.281404848137072</v>
      </c>
      <c r="Y10" s="58">
        <v>40.947621985333441</v>
      </c>
      <c r="Z10" s="58">
        <v>43.05292128272955</v>
      </c>
      <c r="AA10" s="58">
        <v>35.835186972150233</v>
      </c>
      <c r="AB10" s="58">
        <v>35.627966228343176</v>
      </c>
      <c r="AC10" s="58">
        <v>39.532069257959279</v>
      </c>
      <c r="AD10" s="58">
        <v>40.578438328541026</v>
      </c>
      <c r="AE10" s="58">
        <v>43.253464899652151</v>
      </c>
      <c r="AF10" s="58">
        <v>36.148437415987011</v>
      </c>
      <c r="AG10" s="58">
        <v>33.479999999999997</v>
      </c>
      <c r="AH10" s="58">
        <v>39.61</v>
      </c>
      <c r="AI10" s="58">
        <v>43.25</v>
      </c>
      <c r="AJ10" s="141">
        <v>40.47</v>
      </c>
      <c r="AK10" s="141">
        <v>43.43</v>
      </c>
      <c r="AL10" s="141">
        <v>40.72</v>
      </c>
      <c r="AM10" s="141">
        <v>38.450000000000003</v>
      </c>
      <c r="AN10" s="141">
        <v>32.06</v>
      </c>
      <c r="AO10" s="99">
        <v>34.200000000000003</v>
      </c>
    </row>
    <row r="11" spans="2:41" ht="15" customHeight="1" thickBot="1" x14ac:dyDescent="0.25">
      <c r="B11" s="112" t="s">
        <v>16</v>
      </c>
      <c r="C11" s="114">
        <v>0</v>
      </c>
      <c r="D11" s="58">
        <v>0</v>
      </c>
      <c r="E11" s="58">
        <v>0</v>
      </c>
      <c r="F11" s="58">
        <v>0</v>
      </c>
      <c r="G11" s="58">
        <v>0</v>
      </c>
      <c r="H11" s="58">
        <v>1.8505805164996028</v>
      </c>
      <c r="I11" s="58">
        <v>0.88674541451980238</v>
      </c>
      <c r="J11" s="58">
        <v>1.0053166100975817</v>
      </c>
      <c r="K11" s="58">
        <v>1.0746563266931803</v>
      </c>
      <c r="L11" s="58">
        <v>1.0340716385636743</v>
      </c>
      <c r="M11" s="58">
        <v>0.16379136967763266</v>
      </c>
      <c r="N11" s="58">
        <v>0.63988861074886283</v>
      </c>
      <c r="O11" s="58">
        <v>0.98610326438935658</v>
      </c>
      <c r="P11" s="58">
        <v>2.2347144818673774</v>
      </c>
      <c r="Q11" s="58">
        <v>3.082107997586149</v>
      </c>
      <c r="R11" s="58">
        <v>2.9444065628375404</v>
      </c>
      <c r="S11" s="58">
        <v>2.608621617594741</v>
      </c>
      <c r="T11" s="58">
        <v>3.4766622848532367</v>
      </c>
      <c r="U11" s="58">
        <v>20.398247581312432</v>
      </c>
      <c r="V11" s="58">
        <v>19.76460817848902</v>
      </c>
      <c r="W11" s="58">
        <v>19.052020400364427</v>
      </c>
      <c r="X11" s="58">
        <v>12.205584962985448</v>
      </c>
      <c r="Y11" s="58">
        <v>7.8626525372374845</v>
      </c>
      <c r="Z11" s="58">
        <v>5.0219595623237181</v>
      </c>
      <c r="AA11" s="58">
        <v>2.0679612499599145</v>
      </c>
      <c r="AB11" s="58">
        <v>1.8010292839555613</v>
      </c>
      <c r="AC11" s="58">
        <v>2.0555153180926204</v>
      </c>
      <c r="AD11" s="58">
        <v>2.1243324993465031</v>
      </c>
      <c r="AE11" s="58">
        <v>0.60185365322210382</v>
      </c>
      <c r="AF11" s="58">
        <v>0.51817292196988674</v>
      </c>
      <c r="AG11" s="58">
        <v>2.4900000000000002</v>
      </c>
      <c r="AH11" s="58">
        <v>3.05</v>
      </c>
      <c r="AI11" s="58">
        <v>0.95</v>
      </c>
      <c r="AJ11" s="141">
        <v>1.64</v>
      </c>
      <c r="AK11" s="141">
        <v>1.24</v>
      </c>
      <c r="AL11" s="141">
        <v>1.99</v>
      </c>
      <c r="AM11" s="141">
        <v>2.83</v>
      </c>
      <c r="AN11" s="141">
        <v>5.18</v>
      </c>
      <c r="AO11" s="99">
        <v>2.33</v>
      </c>
    </row>
    <row r="12" spans="2:41" ht="15" customHeight="1" thickBot="1" x14ac:dyDescent="0.25">
      <c r="B12" s="113" t="s">
        <v>17</v>
      </c>
      <c r="C12" s="115">
        <v>100</v>
      </c>
      <c r="D12" s="40">
        <v>100</v>
      </c>
      <c r="E12" s="40">
        <v>100</v>
      </c>
      <c r="F12" s="40">
        <v>100</v>
      </c>
      <c r="G12" s="40">
        <v>100</v>
      </c>
      <c r="H12" s="40">
        <v>99.999999999999986</v>
      </c>
      <c r="I12" s="40">
        <v>100.00000000000001</v>
      </c>
      <c r="J12" s="40">
        <v>99.999999999999986</v>
      </c>
      <c r="K12" s="40">
        <v>100.00000000000001</v>
      </c>
      <c r="L12" s="40">
        <v>100</v>
      </c>
      <c r="M12" s="40">
        <v>100</v>
      </c>
      <c r="N12" s="40">
        <v>100</v>
      </c>
      <c r="O12" s="40">
        <v>99.999999999999986</v>
      </c>
      <c r="P12" s="40">
        <v>100</v>
      </c>
      <c r="Q12" s="40">
        <v>100</v>
      </c>
      <c r="R12" s="40">
        <v>100</v>
      </c>
      <c r="S12" s="40">
        <v>100</v>
      </c>
      <c r="T12" s="40">
        <v>100</v>
      </c>
      <c r="U12" s="40">
        <v>100</v>
      </c>
      <c r="V12" s="40">
        <v>100</v>
      </c>
      <c r="W12" s="40">
        <v>100</v>
      </c>
      <c r="X12" s="40">
        <v>100</v>
      </c>
      <c r="Y12" s="40">
        <v>99.999999999999986</v>
      </c>
      <c r="Z12" s="40">
        <v>99.999999999999986</v>
      </c>
      <c r="AA12" s="40">
        <v>100</v>
      </c>
      <c r="AB12" s="40">
        <v>100</v>
      </c>
      <c r="AC12" s="40">
        <v>100</v>
      </c>
      <c r="AD12" s="40">
        <v>100.00000000000001</v>
      </c>
      <c r="AE12" s="40">
        <v>100.00000000000001</v>
      </c>
      <c r="AF12" s="40">
        <v>100</v>
      </c>
      <c r="AG12" s="40">
        <v>100</v>
      </c>
      <c r="AH12" s="40">
        <v>100</v>
      </c>
      <c r="AI12" s="40">
        <v>100</v>
      </c>
      <c r="AJ12" s="123">
        <v>99.999999999999986</v>
      </c>
      <c r="AK12" s="123">
        <v>99.98</v>
      </c>
      <c r="AL12" s="123">
        <f t="shared" ref="AL12:AM12" si="0">SUM(AL5:AL11)</f>
        <v>100</v>
      </c>
      <c r="AM12" s="41">
        <f t="shared" si="0"/>
        <v>100.00000000000001</v>
      </c>
      <c r="AN12" s="41">
        <v>99.990000000000009</v>
      </c>
      <c r="AO12" s="41">
        <f>SUM(AO5:AO11)</f>
        <v>100.01</v>
      </c>
    </row>
    <row r="13" spans="2:41" ht="15" customHeight="1" thickBot="1" x14ac:dyDescent="0.25">
      <c r="B13" s="11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</row>
    <row r="14" spans="2:41" ht="15" customHeight="1" thickBot="1" x14ac:dyDescent="0.25">
      <c r="B14" s="116" t="s">
        <v>37</v>
      </c>
      <c r="C14" s="60">
        <v>1980</v>
      </c>
      <c r="D14" s="60">
        <v>1985</v>
      </c>
      <c r="E14" s="60">
        <v>1986</v>
      </c>
      <c r="F14" s="60">
        <v>1987</v>
      </c>
      <c r="G14" s="60">
        <v>1988</v>
      </c>
      <c r="H14" s="60">
        <v>1989</v>
      </c>
      <c r="I14" s="60">
        <v>1990</v>
      </c>
      <c r="J14" s="60">
        <v>1991</v>
      </c>
      <c r="K14" s="60">
        <v>1992</v>
      </c>
      <c r="L14" s="60">
        <v>1993</v>
      </c>
      <c r="M14" s="60">
        <v>1994</v>
      </c>
      <c r="N14" s="60">
        <v>1995</v>
      </c>
      <c r="O14" s="60">
        <v>1996</v>
      </c>
      <c r="P14" s="60">
        <v>1997</v>
      </c>
      <c r="Q14" s="60">
        <v>1998</v>
      </c>
      <c r="R14" s="60">
        <v>1999</v>
      </c>
      <c r="S14" s="60">
        <v>2000</v>
      </c>
      <c r="T14" s="60">
        <v>2001</v>
      </c>
      <c r="U14" s="60">
        <v>2002</v>
      </c>
      <c r="V14" s="60">
        <v>2003</v>
      </c>
      <c r="W14" s="60">
        <v>2004</v>
      </c>
      <c r="X14" s="60">
        <v>2005</v>
      </c>
      <c r="Y14" s="60">
        <v>2006</v>
      </c>
      <c r="Z14" s="60">
        <v>2007</v>
      </c>
      <c r="AA14" s="60">
        <v>2008</v>
      </c>
      <c r="AB14" s="60">
        <v>2009</v>
      </c>
      <c r="AC14" s="60">
        <v>2010</v>
      </c>
      <c r="AD14" s="60">
        <v>2011</v>
      </c>
      <c r="AE14" s="60">
        <v>2012</v>
      </c>
      <c r="AF14" s="60">
        <v>2013</v>
      </c>
      <c r="AG14" s="60">
        <v>2014</v>
      </c>
      <c r="AH14" s="60">
        <v>2015</v>
      </c>
      <c r="AI14" s="60">
        <v>2016</v>
      </c>
      <c r="AJ14" s="96">
        <v>2017</v>
      </c>
      <c r="AK14" s="96">
        <v>2018</v>
      </c>
      <c r="AL14" s="96">
        <v>2019</v>
      </c>
      <c r="AM14" s="96">
        <v>2020</v>
      </c>
      <c r="AN14" s="96">
        <v>2021</v>
      </c>
      <c r="AO14" s="61">
        <v>2022</v>
      </c>
    </row>
    <row r="15" spans="2:41" ht="15" customHeight="1" x14ac:dyDescent="0.2">
      <c r="B15" s="112" t="s">
        <v>18</v>
      </c>
      <c r="C15" s="58">
        <v>84.912580517944008</v>
      </c>
      <c r="D15" s="58">
        <v>83.447187612486033</v>
      </c>
      <c r="E15" s="58">
        <v>83.439459683425738</v>
      </c>
      <c r="F15" s="58">
        <v>82.371298752935118</v>
      </c>
      <c r="G15" s="58">
        <v>81.707627440394575</v>
      </c>
      <c r="H15" s="58">
        <v>81.95452607310007</v>
      </c>
      <c r="I15" s="58">
        <v>83.219158911202854</v>
      </c>
      <c r="J15" s="58">
        <v>83.485609747557859</v>
      </c>
      <c r="K15" s="58">
        <v>83.03869728897098</v>
      </c>
      <c r="L15" s="58">
        <v>81.727201761233573</v>
      </c>
      <c r="M15" s="58">
        <v>81.248911817017884</v>
      </c>
      <c r="N15" s="58">
        <v>83.16046629316638</v>
      </c>
      <c r="O15" s="58">
        <v>84.365082260241479</v>
      </c>
      <c r="P15" s="58">
        <v>84.93682832728669</v>
      </c>
      <c r="Q15" s="58">
        <v>87.307813969066345</v>
      </c>
      <c r="R15" s="58">
        <v>86.489821710376134</v>
      </c>
      <c r="S15" s="58">
        <v>85.937410862997197</v>
      </c>
      <c r="T15" s="58">
        <v>86.823382977420977</v>
      </c>
      <c r="U15" s="58">
        <v>85.190869282825957</v>
      </c>
      <c r="V15" s="58">
        <v>79.794685109025338</v>
      </c>
      <c r="W15" s="58">
        <v>81.789424104151294</v>
      </c>
      <c r="X15" s="58">
        <v>78.025170602883605</v>
      </c>
      <c r="Y15" s="58">
        <v>79.310420037705654</v>
      </c>
      <c r="Z15" s="58">
        <v>67.980995857458311</v>
      </c>
      <c r="AA15" s="58">
        <v>71.0016130282375</v>
      </c>
      <c r="AB15" s="58">
        <v>68.796856487156617</v>
      </c>
      <c r="AC15" s="58">
        <v>68.920571901357732</v>
      </c>
      <c r="AD15" s="58">
        <v>66.102235333814178</v>
      </c>
      <c r="AE15" s="58">
        <v>66.372208697859193</v>
      </c>
      <c r="AF15" s="58">
        <v>66.004763616506921</v>
      </c>
      <c r="AG15" s="58">
        <v>67.959999999999994</v>
      </c>
      <c r="AH15" s="58">
        <v>62.6</v>
      </c>
      <c r="AI15" s="58">
        <v>55.28</v>
      </c>
      <c r="AJ15" s="141">
        <v>54.64</v>
      </c>
      <c r="AK15" s="141">
        <v>57.19</v>
      </c>
      <c r="AL15" s="141">
        <v>51.8</v>
      </c>
      <c r="AM15" s="141">
        <v>69.37</v>
      </c>
      <c r="AN15" s="141">
        <v>54.9</v>
      </c>
      <c r="AO15" s="99">
        <v>56.27</v>
      </c>
    </row>
    <row r="16" spans="2:41" ht="15" customHeight="1" x14ac:dyDescent="0.2">
      <c r="B16" s="112" t="s">
        <v>19</v>
      </c>
      <c r="C16" s="58">
        <v>0.11784811203303458</v>
      </c>
      <c r="D16" s="58">
        <v>0.20665854136012579</v>
      </c>
      <c r="E16" s="58">
        <v>0.23682486906846908</v>
      </c>
      <c r="F16" s="58">
        <v>0.21688809757797176</v>
      </c>
      <c r="G16" s="58">
        <v>0.50975323404173656</v>
      </c>
      <c r="H16" s="58">
        <v>0.51765312605860614</v>
      </c>
      <c r="I16" s="58">
        <v>0.55244559512980196</v>
      </c>
      <c r="J16" s="58">
        <v>0.63609467455621305</v>
      </c>
      <c r="K16" s="58">
        <v>0.33090058099348701</v>
      </c>
      <c r="L16" s="58">
        <v>0.21109074270611317</v>
      </c>
      <c r="M16" s="58">
        <v>0.70297823056877951</v>
      </c>
      <c r="N16" s="58">
        <v>0.34987661950889642</v>
      </c>
      <c r="O16" s="58">
        <v>0.24292762557910483</v>
      </c>
      <c r="P16" s="58">
        <v>0.87629327942801949</v>
      </c>
      <c r="Q16" s="58">
        <v>0.79900791674556415</v>
      </c>
      <c r="R16" s="58">
        <v>0.71527587085333544</v>
      </c>
      <c r="S16" s="58">
        <v>0.82204590884227879</v>
      </c>
      <c r="T16" s="58">
        <v>0.6021678951103332</v>
      </c>
      <c r="U16" s="58">
        <v>1.0968174485113871</v>
      </c>
      <c r="V16" s="58">
        <v>0.78025716681421842</v>
      </c>
      <c r="W16" s="58">
        <v>1.8494222319957325</v>
      </c>
      <c r="X16" s="58">
        <v>2.2774902815940652</v>
      </c>
      <c r="Y16" s="58">
        <v>1.1389397432035082</v>
      </c>
      <c r="Z16" s="58">
        <v>2.0037785082066968</v>
      </c>
      <c r="AA16" s="58">
        <v>1.284865466425468</v>
      </c>
      <c r="AB16" s="58">
        <v>1.9273494697592133</v>
      </c>
      <c r="AC16" s="58">
        <v>2.1480526901625585</v>
      </c>
      <c r="AD16" s="58">
        <v>2.569194431632094</v>
      </c>
      <c r="AE16" s="58">
        <v>2.680919092669142</v>
      </c>
      <c r="AF16" s="58">
        <v>3.9195563470525121</v>
      </c>
      <c r="AG16" s="58">
        <v>4.07</v>
      </c>
      <c r="AH16" s="58">
        <v>4.24</v>
      </c>
      <c r="AI16" s="58">
        <v>2.94</v>
      </c>
      <c r="AJ16" s="141">
        <v>2.61</v>
      </c>
      <c r="AK16" s="141">
        <v>2.92</v>
      </c>
      <c r="AL16" s="141">
        <v>4.9000000000000004</v>
      </c>
      <c r="AM16" s="141">
        <v>0.7</v>
      </c>
      <c r="AN16" s="141">
        <v>2.93</v>
      </c>
      <c r="AO16" s="99">
        <v>5.36</v>
      </c>
    </row>
    <row r="17" spans="2:41" ht="15" customHeight="1" x14ac:dyDescent="0.2">
      <c r="B17" s="112" t="s">
        <v>53</v>
      </c>
      <c r="C17" s="58">
        <v>13.570395688181938</v>
      </c>
      <c r="D17" s="58">
        <v>14.714119719866375</v>
      </c>
      <c r="E17" s="58">
        <v>14.414966314945726</v>
      </c>
      <c r="F17" s="58">
        <v>15.34604154215606</v>
      </c>
      <c r="G17" s="58">
        <v>15.64764694936596</v>
      </c>
      <c r="H17" s="58">
        <v>15.640657890523485</v>
      </c>
      <c r="I17" s="58">
        <v>14.591701070603877</v>
      </c>
      <c r="J17" s="58">
        <v>13.684744931900145</v>
      </c>
      <c r="K17" s="58">
        <v>14.355551943812644</v>
      </c>
      <c r="L17" s="58">
        <v>15.101369361046057</v>
      </c>
      <c r="M17" s="58">
        <v>14.599207177534709</v>
      </c>
      <c r="N17" s="58">
        <v>14.341470623799225</v>
      </c>
      <c r="O17" s="58">
        <v>13.424629737715682</v>
      </c>
      <c r="P17" s="58">
        <v>11.319452051156938</v>
      </c>
      <c r="Q17" s="58">
        <v>9.7666130711127987</v>
      </c>
      <c r="R17" s="58">
        <v>9.7629752653060322</v>
      </c>
      <c r="S17" s="58">
        <v>9.9861407690698645</v>
      </c>
      <c r="T17" s="58">
        <v>8.7185114482183224</v>
      </c>
      <c r="U17" s="58">
        <v>10.018149343166629</v>
      </c>
      <c r="V17" s="58">
        <v>10.170329299641057</v>
      </c>
      <c r="W17" s="58">
        <v>8.5246968519555857</v>
      </c>
      <c r="X17" s="58">
        <v>7.9588197102148053</v>
      </c>
      <c r="Y17" s="58">
        <v>9.6064898436019668</v>
      </c>
      <c r="Z17" s="58">
        <v>17.458860229739674</v>
      </c>
      <c r="AA17" s="58">
        <v>19.240077975218153</v>
      </c>
      <c r="AB17" s="58">
        <v>23.307747622667151</v>
      </c>
      <c r="AC17" s="58">
        <v>23.554472890042323</v>
      </c>
      <c r="AD17" s="58">
        <v>26.388918985014193</v>
      </c>
      <c r="AE17" s="58">
        <v>26.534335976129714</v>
      </c>
      <c r="AF17" s="58">
        <v>23.148541965650374</v>
      </c>
      <c r="AG17" s="58">
        <v>23.74</v>
      </c>
      <c r="AH17" s="58">
        <v>28.39</v>
      </c>
      <c r="AI17" s="58">
        <v>35.770000000000003</v>
      </c>
      <c r="AJ17" s="141">
        <v>34.51</v>
      </c>
      <c r="AK17" s="141">
        <v>35.229999999999997</v>
      </c>
      <c r="AL17" s="141">
        <v>33.93</v>
      </c>
      <c r="AM17" s="141">
        <v>23.94</v>
      </c>
      <c r="AN17" s="141">
        <v>36.97</v>
      </c>
      <c r="AO17" s="99">
        <v>32.81</v>
      </c>
    </row>
    <row r="18" spans="2:41" ht="15" customHeight="1" thickBot="1" x14ac:dyDescent="0.25">
      <c r="B18" s="112" t="s">
        <v>20</v>
      </c>
      <c r="C18" s="58">
        <v>1.3991756818410288</v>
      </c>
      <c r="D18" s="58">
        <v>1.6320341262874718</v>
      </c>
      <c r="E18" s="58">
        <v>1.9087491325600725</v>
      </c>
      <c r="F18" s="58">
        <v>2.0657716073308512</v>
      </c>
      <c r="G18" s="58">
        <v>2.13497237619772</v>
      </c>
      <c r="H18" s="58">
        <v>1.8871629103178387</v>
      </c>
      <c r="I18" s="58">
        <v>1.6366944230634666</v>
      </c>
      <c r="J18" s="58">
        <v>2.1935506459857845</v>
      </c>
      <c r="K18" s="58">
        <v>2.2748501862228849</v>
      </c>
      <c r="L18" s="58">
        <v>2.960338135014263</v>
      </c>
      <c r="M18" s="58">
        <v>3.4489027748786287</v>
      </c>
      <c r="N18" s="58">
        <v>2.1481864635255024</v>
      </c>
      <c r="O18" s="58">
        <v>1.9673603764637215</v>
      </c>
      <c r="P18" s="58">
        <v>2.8674263421283528</v>
      </c>
      <c r="Q18" s="58">
        <v>2.1265650430752832</v>
      </c>
      <c r="R18" s="58">
        <v>3.0319271534645003</v>
      </c>
      <c r="S18" s="58">
        <v>3.2544024590906599</v>
      </c>
      <c r="T18" s="58">
        <v>3.8559376792503737</v>
      </c>
      <c r="U18" s="58">
        <v>3.6941639254960292</v>
      </c>
      <c r="V18" s="58">
        <v>9.2547284245193797</v>
      </c>
      <c r="W18" s="58">
        <v>7.8364568118973992</v>
      </c>
      <c r="X18" s="58">
        <v>11.738519405307525</v>
      </c>
      <c r="Y18" s="58">
        <v>9.9441503754888725</v>
      </c>
      <c r="Z18" s="58">
        <v>12.556365404595324</v>
      </c>
      <c r="AA18" s="58">
        <v>8.4734435301188782</v>
      </c>
      <c r="AB18" s="58">
        <v>5.9680464204170161</v>
      </c>
      <c r="AC18" s="58">
        <v>5.3769025184373902</v>
      </c>
      <c r="AD18" s="58">
        <v>4.9396512495395291</v>
      </c>
      <c r="AE18" s="58">
        <v>4.4125362333419478</v>
      </c>
      <c r="AF18" s="58">
        <v>6.9271380707901953</v>
      </c>
      <c r="AG18" s="58">
        <v>4.2300000000000004</v>
      </c>
      <c r="AH18" s="58">
        <v>4.7699999999999996</v>
      </c>
      <c r="AI18" s="58">
        <v>6.01</v>
      </c>
      <c r="AJ18" s="141">
        <v>8.24</v>
      </c>
      <c r="AK18" s="141">
        <v>4.6500000000000004</v>
      </c>
      <c r="AL18" s="141">
        <v>9.370000000000001</v>
      </c>
      <c r="AM18" s="141">
        <f>4.66+1.33</f>
        <v>5.99</v>
      </c>
      <c r="AN18" s="141">
        <v>5.21</v>
      </c>
      <c r="AO18" s="99">
        <f>5.03+0.53</f>
        <v>5.5600000000000005</v>
      </c>
    </row>
    <row r="19" spans="2:41" ht="15" customHeight="1" thickBot="1" x14ac:dyDescent="0.25">
      <c r="B19" s="113" t="s">
        <v>17</v>
      </c>
      <c r="C19" s="40">
        <v>100</v>
      </c>
      <c r="D19" s="40">
        <v>100</v>
      </c>
      <c r="E19" s="40">
        <v>100.00000000000001</v>
      </c>
      <c r="F19" s="40">
        <v>100</v>
      </c>
      <c r="G19" s="40">
        <v>100</v>
      </c>
      <c r="H19" s="40">
        <v>100</v>
      </c>
      <c r="I19" s="40">
        <v>99.999999999999986</v>
      </c>
      <c r="J19" s="40">
        <v>100</v>
      </c>
      <c r="K19" s="40">
        <v>100</v>
      </c>
      <c r="L19" s="40">
        <v>100.00000000000001</v>
      </c>
      <c r="M19" s="40">
        <v>100</v>
      </c>
      <c r="N19" s="40">
        <v>100</v>
      </c>
      <c r="O19" s="40">
        <v>99.999999999999972</v>
      </c>
      <c r="P19" s="40">
        <v>100.00000000000001</v>
      </c>
      <c r="Q19" s="40">
        <v>100</v>
      </c>
      <c r="R19" s="40">
        <v>100</v>
      </c>
      <c r="S19" s="40">
        <v>100</v>
      </c>
      <c r="T19" s="40">
        <v>100</v>
      </c>
      <c r="U19" s="40">
        <v>100</v>
      </c>
      <c r="V19" s="40">
        <v>100</v>
      </c>
      <c r="W19" s="40">
        <v>100</v>
      </c>
      <c r="X19" s="40">
        <v>100.00000000000001</v>
      </c>
      <c r="Y19" s="40">
        <v>100</v>
      </c>
      <c r="Z19" s="40">
        <v>100</v>
      </c>
      <c r="AA19" s="40">
        <v>100</v>
      </c>
      <c r="AB19" s="40">
        <v>99.999999999999986</v>
      </c>
      <c r="AC19" s="40">
        <v>100</v>
      </c>
      <c r="AD19" s="40">
        <v>99.999999999999986</v>
      </c>
      <c r="AE19" s="40">
        <v>100</v>
      </c>
      <c r="AF19" s="40">
        <v>100</v>
      </c>
      <c r="AG19" s="40">
        <v>100</v>
      </c>
      <c r="AH19" s="40">
        <v>100</v>
      </c>
      <c r="AI19" s="40">
        <v>100</v>
      </c>
      <c r="AJ19" s="123">
        <v>99.999999999999986</v>
      </c>
      <c r="AK19" s="123">
        <v>99.990000000000009</v>
      </c>
      <c r="AL19" s="123">
        <v>100</v>
      </c>
      <c r="AM19" s="123">
        <f>SUM(AM15:AM18)</f>
        <v>100</v>
      </c>
      <c r="AN19" s="123">
        <v>100.00999999999999</v>
      </c>
      <c r="AO19" s="41">
        <f>SUM(AO15:AO18)</f>
        <v>100</v>
      </c>
    </row>
    <row r="21" spans="2:41" x14ac:dyDescent="0.2">
      <c r="B21" s="35" t="s">
        <v>54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</row>
  </sheetData>
  <sheetProtection selectLockedCells="1" selectUnlockedCells="1"/>
  <mergeCells count="1">
    <mergeCell ref="B2:AO2"/>
  </mergeCells>
  <pageMargins left="0.7" right="0.7" top="0.75" bottom="0.75" header="0.3" footer="0.3"/>
  <pageSetup paperSize="9" orientation="portrait" horizontalDpi="4294967292" verticalDpi="429496729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O21"/>
  <sheetViews>
    <sheetView showGridLines="0" zoomScale="110" zoomScaleNormal="110" workbookViewId="0">
      <pane xSplit="2" ySplit="4" topLeftCell="S5" activePane="bottomRight" state="frozen"/>
      <selection pane="topRight" activeCell="C1" sqref="C1"/>
      <selection pane="bottomLeft" activeCell="A5" sqref="A5"/>
      <selection pane="bottomRight" activeCell="B2" sqref="B2:AO2"/>
    </sheetView>
  </sheetViews>
  <sheetFormatPr defaultColWidth="11.42578125" defaultRowHeight="12.75" x14ac:dyDescent="0.2"/>
  <cols>
    <col min="1" max="1" width="4.42578125" customWidth="1"/>
    <col min="2" max="2" width="29" customWidth="1"/>
    <col min="3" max="41" width="6.42578125" customWidth="1"/>
  </cols>
  <sheetData>
    <row r="1" spans="2:41" ht="79.349999999999994" customHeight="1" thickBot="1" x14ac:dyDescent="0.25"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2:41" ht="18.95" customHeight="1" thickBot="1" x14ac:dyDescent="0.25">
      <c r="B2" s="167" t="s">
        <v>47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9"/>
    </row>
    <row r="3" spans="2:41" ht="13.5" thickBot="1" x14ac:dyDescent="0.25"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</row>
    <row r="4" spans="2:41" ht="15" customHeight="1" thickBot="1" x14ac:dyDescent="0.25">
      <c r="B4" s="116" t="s">
        <v>36</v>
      </c>
      <c r="C4" s="37">
        <v>1980</v>
      </c>
      <c r="D4" s="60">
        <v>1985</v>
      </c>
      <c r="E4" s="60">
        <v>1986</v>
      </c>
      <c r="F4" s="60">
        <v>1987</v>
      </c>
      <c r="G4" s="60">
        <v>1988</v>
      </c>
      <c r="H4" s="60">
        <v>1989</v>
      </c>
      <c r="I4" s="60">
        <v>1990</v>
      </c>
      <c r="J4" s="60">
        <v>1991</v>
      </c>
      <c r="K4" s="60">
        <v>1992</v>
      </c>
      <c r="L4" s="60">
        <v>1993</v>
      </c>
      <c r="M4" s="60">
        <v>1994</v>
      </c>
      <c r="N4" s="60">
        <v>1995</v>
      </c>
      <c r="O4" s="60">
        <v>1996</v>
      </c>
      <c r="P4" s="60">
        <v>1997</v>
      </c>
      <c r="Q4" s="60">
        <v>1998</v>
      </c>
      <c r="R4" s="60">
        <v>1999</v>
      </c>
      <c r="S4" s="60">
        <v>2000</v>
      </c>
      <c r="T4" s="60">
        <v>2001</v>
      </c>
      <c r="U4" s="60">
        <v>2002</v>
      </c>
      <c r="V4" s="60">
        <v>2003</v>
      </c>
      <c r="W4" s="60">
        <v>2004</v>
      </c>
      <c r="X4" s="60">
        <v>2005</v>
      </c>
      <c r="Y4" s="60">
        <v>2006</v>
      </c>
      <c r="Z4" s="60">
        <v>2007</v>
      </c>
      <c r="AA4" s="60">
        <v>2008</v>
      </c>
      <c r="AB4" s="60">
        <v>2009</v>
      </c>
      <c r="AC4" s="60">
        <v>2010</v>
      </c>
      <c r="AD4" s="60">
        <v>2011</v>
      </c>
      <c r="AE4" s="60">
        <v>2012</v>
      </c>
      <c r="AF4" s="60">
        <v>2013</v>
      </c>
      <c r="AG4" s="60">
        <v>2014</v>
      </c>
      <c r="AH4" s="60">
        <v>2015</v>
      </c>
      <c r="AI4" s="60">
        <v>2016</v>
      </c>
      <c r="AJ4" s="96">
        <v>2017</v>
      </c>
      <c r="AK4" s="96">
        <v>2018</v>
      </c>
      <c r="AL4" s="96">
        <v>2019</v>
      </c>
      <c r="AM4" s="96">
        <v>2020</v>
      </c>
      <c r="AN4" s="96">
        <v>2021</v>
      </c>
      <c r="AO4" s="61">
        <v>2022</v>
      </c>
    </row>
    <row r="5" spans="2:41" ht="15" customHeight="1" x14ac:dyDescent="0.2">
      <c r="B5" s="112" t="s">
        <v>10</v>
      </c>
      <c r="C5" s="114">
        <v>6.4038195668844002</v>
      </c>
      <c r="D5" s="58">
        <v>1.8800293922612326</v>
      </c>
      <c r="E5" s="58">
        <v>3.8488676902457772</v>
      </c>
      <c r="F5" s="58">
        <v>5.0377439511355284</v>
      </c>
      <c r="G5" s="58">
        <v>2.4303188289552837</v>
      </c>
      <c r="H5" s="58">
        <v>3.5176298629789562</v>
      </c>
      <c r="I5" s="58">
        <v>3.8512717180549751</v>
      </c>
      <c r="J5" s="58">
        <v>2.5968617450659912</v>
      </c>
      <c r="K5" s="58">
        <v>4.7850298585409057</v>
      </c>
      <c r="L5" s="58">
        <v>6.1394085630550235</v>
      </c>
      <c r="M5" s="58">
        <v>4.9162794976769861</v>
      </c>
      <c r="N5" s="58">
        <v>3.6644171441960296</v>
      </c>
      <c r="O5" s="58">
        <v>3.8482410125045954</v>
      </c>
      <c r="P5" s="58">
        <v>5.7831259846797414</v>
      </c>
      <c r="Q5" s="58">
        <v>4.5441153574379918</v>
      </c>
      <c r="R5" s="58">
        <v>2.9192823573805358</v>
      </c>
      <c r="S5" s="58">
        <v>3.0630974615646478</v>
      </c>
      <c r="T5" s="58">
        <v>3.2343685866739635</v>
      </c>
      <c r="U5" s="58">
        <v>1.819194479868627</v>
      </c>
      <c r="V5" s="58">
        <v>3.9117061079612117</v>
      </c>
      <c r="W5" s="58">
        <v>3.0009207689543658</v>
      </c>
      <c r="X5" s="58">
        <v>1.8801776476429153</v>
      </c>
      <c r="Y5" s="58">
        <v>1.4078622380847545</v>
      </c>
      <c r="Z5" s="58">
        <v>3.4309658617683829</v>
      </c>
      <c r="AA5" s="58">
        <v>5.2587348950079233</v>
      </c>
      <c r="AB5" s="58">
        <v>3.1578211048949214</v>
      </c>
      <c r="AC5" s="58">
        <v>1.8191903048280007</v>
      </c>
      <c r="AD5" s="58">
        <v>2.95782519597025</v>
      </c>
      <c r="AE5" s="58">
        <v>2.597540427103278</v>
      </c>
      <c r="AF5" s="58">
        <v>2.7445754677237253</v>
      </c>
      <c r="AG5" s="58">
        <v>2.61</v>
      </c>
      <c r="AH5" s="58">
        <v>2.36</v>
      </c>
      <c r="AI5" s="58">
        <v>1.9</v>
      </c>
      <c r="AJ5" s="141">
        <v>2.54</v>
      </c>
      <c r="AK5" s="141">
        <v>1.49</v>
      </c>
      <c r="AL5" s="141">
        <v>3.39</v>
      </c>
      <c r="AM5" s="141">
        <v>0.41</v>
      </c>
      <c r="AN5" s="141">
        <v>3.76</v>
      </c>
      <c r="AO5" s="99">
        <v>2.36</v>
      </c>
    </row>
    <row r="6" spans="2:41" ht="15" customHeight="1" x14ac:dyDescent="0.2">
      <c r="B6" s="112" t="s">
        <v>11</v>
      </c>
      <c r="C6" s="114">
        <v>61.894446963209241</v>
      </c>
      <c r="D6" s="58">
        <v>74.720415076079362</v>
      </c>
      <c r="E6" s="58">
        <v>72.498965252182828</v>
      </c>
      <c r="F6" s="58">
        <v>66.588275898049204</v>
      </c>
      <c r="G6" s="58">
        <v>68.18783382248391</v>
      </c>
      <c r="H6" s="58">
        <v>67.184694756091872</v>
      </c>
      <c r="I6" s="58">
        <v>66.725912126626881</v>
      </c>
      <c r="J6" s="58">
        <v>62.639306058298175</v>
      </c>
      <c r="K6" s="58">
        <v>60.76780727049794</v>
      </c>
      <c r="L6" s="58">
        <v>54.811760428373113</v>
      </c>
      <c r="M6" s="58">
        <v>64.552187313123881</v>
      </c>
      <c r="N6" s="58">
        <v>66.278279332259189</v>
      </c>
      <c r="O6" s="58">
        <v>59.971583117921313</v>
      </c>
      <c r="P6" s="58">
        <v>59.116097136958764</v>
      </c>
      <c r="Q6" s="58">
        <v>60.337497155586426</v>
      </c>
      <c r="R6" s="58">
        <v>56.170743142030574</v>
      </c>
      <c r="S6" s="58">
        <v>54.551748567012304</v>
      </c>
      <c r="T6" s="58">
        <v>59.402335020750677</v>
      </c>
      <c r="U6" s="58">
        <v>51.927603530090416</v>
      </c>
      <c r="V6" s="58">
        <v>45.864316827290217</v>
      </c>
      <c r="W6" s="58">
        <v>48.329328362678162</v>
      </c>
      <c r="X6" s="58">
        <v>54.144575087646174</v>
      </c>
      <c r="Y6" s="58">
        <v>51.888907279713194</v>
      </c>
      <c r="Z6" s="58">
        <v>57.157319852055267</v>
      </c>
      <c r="AA6" s="58">
        <v>53.300657438589539</v>
      </c>
      <c r="AB6" s="58">
        <v>54.436236612887477</v>
      </c>
      <c r="AC6" s="58">
        <v>59.120545278671912</v>
      </c>
      <c r="AD6" s="58">
        <v>55.612415987159821</v>
      </c>
      <c r="AE6" s="58">
        <v>59.284458808187338</v>
      </c>
      <c r="AF6" s="58">
        <v>57.027100948993393</v>
      </c>
      <c r="AG6" s="58">
        <v>54.06</v>
      </c>
      <c r="AH6" s="58">
        <v>54.88</v>
      </c>
      <c r="AI6" s="58">
        <v>51.22</v>
      </c>
      <c r="AJ6" s="141">
        <v>50.04</v>
      </c>
      <c r="AK6" s="141">
        <v>51.72</v>
      </c>
      <c r="AL6" s="141">
        <v>47.64</v>
      </c>
      <c r="AM6" s="141">
        <v>43.12</v>
      </c>
      <c r="AN6" s="141">
        <v>53.03</v>
      </c>
      <c r="AO6" s="99">
        <v>49.89</v>
      </c>
    </row>
    <row r="7" spans="2:41" ht="15" customHeight="1" x14ac:dyDescent="0.2">
      <c r="B7" s="112" t="s">
        <v>12</v>
      </c>
      <c r="C7" s="114">
        <v>7.1096334357631017</v>
      </c>
      <c r="D7" s="58">
        <v>4.3496962202268934</v>
      </c>
      <c r="E7" s="58">
        <v>5.3562488913416244</v>
      </c>
      <c r="F7" s="58">
        <v>9.6637357080652873</v>
      </c>
      <c r="G7" s="58">
        <v>10.226224547459758</v>
      </c>
      <c r="H7" s="58">
        <v>9.1770060935320465</v>
      </c>
      <c r="I7" s="58">
        <v>8.0817777439835758</v>
      </c>
      <c r="J7" s="58">
        <v>12.193327000915634</v>
      </c>
      <c r="K7" s="58">
        <v>9.1658908744124794</v>
      </c>
      <c r="L7" s="58">
        <v>12.894989092351425</v>
      </c>
      <c r="M7" s="58">
        <v>7.3784442706656241</v>
      </c>
      <c r="N7" s="58">
        <v>11.369586031940711</v>
      </c>
      <c r="O7" s="58">
        <v>14.698588492038024</v>
      </c>
      <c r="P7" s="58">
        <v>12.454772640843158</v>
      </c>
      <c r="Q7" s="58">
        <v>13.07591889528965</v>
      </c>
      <c r="R7" s="58">
        <v>14.305512675379919</v>
      </c>
      <c r="S7" s="58">
        <v>13.664676278188226</v>
      </c>
      <c r="T7" s="58">
        <v>11.593697268208144</v>
      </c>
      <c r="U7" s="58">
        <v>17.74239534272068</v>
      </c>
      <c r="V7" s="58">
        <v>13.640843177658606</v>
      </c>
      <c r="W7" s="58">
        <v>14.965115582704517</v>
      </c>
      <c r="X7" s="58">
        <v>13.701438769683321</v>
      </c>
      <c r="Y7" s="58">
        <v>16.027710508427727</v>
      </c>
      <c r="Z7" s="58">
        <v>12.885326657383732</v>
      </c>
      <c r="AA7" s="58">
        <v>15.191350534865295</v>
      </c>
      <c r="AB7" s="58">
        <v>15.526645982736836</v>
      </c>
      <c r="AC7" s="58">
        <v>11.84731240347512</v>
      </c>
      <c r="AD7" s="58">
        <v>14.570728421776701</v>
      </c>
      <c r="AE7" s="58">
        <v>11.727094700389479</v>
      </c>
      <c r="AF7" s="58">
        <v>10.690790966091084</v>
      </c>
      <c r="AG7" s="58">
        <v>13.47</v>
      </c>
      <c r="AH7" s="58">
        <v>10.75</v>
      </c>
      <c r="AI7" s="58">
        <v>14.02</v>
      </c>
      <c r="AJ7" s="141">
        <v>12.81</v>
      </c>
      <c r="AK7" s="141">
        <v>10.33</v>
      </c>
      <c r="AL7" s="141">
        <v>11.37</v>
      </c>
      <c r="AM7" s="141">
        <v>11.16</v>
      </c>
      <c r="AN7" s="141">
        <v>14.65</v>
      </c>
      <c r="AO7" s="99">
        <v>11.34</v>
      </c>
    </row>
    <row r="8" spans="2:41" ht="15" customHeight="1" x14ac:dyDescent="0.2">
      <c r="B8" s="112" t="s">
        <v>13</v>
      </c>
      <c r="C8" s="114">
        <v>20.142282224796958</v>
      </c>
      <c r="D8" s="58">
        <v>16.076581178199547</v>
      </c>
      <c r="E8" s="58">
        <v>15.109683268620532</v>
      </c>
      <c r="F8" s="58">
        <v>15.821557996460376</v>
      </c>
      <c r="G8" s="58">
        <v>15.137904004958347</v>
      </c>
      <c r="H8" s="58">
        <v>12.37093792339369</v>
      </c>
      <c r="I8" s="58">
        <v>15.780202511754046</v>
      </c>
      <c r="J8" s="58">
        <v>16.860775236253374</v>
      </c>
      <c r="K8" s="58">
        <v>18.82563974478327</v>
      </c>
      <c r="L8" s="58">
        <v>17.810867984398758</v>
      </c>
      <c r="M8" s="58">
        <v>15.689831638989835</v>
      </c>
      <c r="N8" s="58">
        <v>12.981374185355637</v>
      </c>
      <c r="O8" s="58">
        <v>15.320608949859082</v>
      </c>
      <c r="P8" s="58">
        <v>15.113000488944422</v>
      </c>
      <c r="Q8" s="58">
        <v>13.586595925602118</v>
      </c>
      <c r="R8" s="58">
        <v>14.969869529918927</v>
      </c>
      <c r="S8" s="58">
        <v>15.755274222782434</v>
      </c>
      <c r="T8" s="58">
        <v>15.38970219364254</v>
      </c>
      <c r="U8" s="58">
        <v>16.198367565249871</v>
      </c>
      <c r="V8" s="58">
        <v>17.078997777294273</v>
      </c>
      <c r="W8" s="58">
        <v>20.608194095101208</v>
      </c>
      <c r="X8" s="58">
        <v>14.981945482303862</v>
      </c>
      <c r="Y8" s="58">
        <v>16.665032918682737</v>
      </c>
      <c r="Z8" s="58">
        <v>13.854212656811232</v>
      </c>
      <c r="AA8" s="58">
        <v>11.638117818938193</v>
      </c>
      <c r="AB8" s="58">
        <v>16.426528087251402</v>
      </c>
      <c r="AC8" s="58">
        <v>14.63933894379916</v>
      </c>
      <c r="AD8" s="58">
        <v>12.497814591364412</v>
      </c>
      <c r="AE8" s="58">
        <v>13.336909730854279</v>
      </c>
      <c r="AF8" s="58">
        <v>15.856265287789601</v>
      </c>
      <c r="AG8" s="58">
        <v>16.95</v>
      </c>
      <c r="AH8" s="58">
        <v>17.11</v>
      </c>
      <c r="AI8" s="58">
        <v>16.88</v>
      </c>
      <c r="AJ8" s="141">
        <v>17.64</v>
      </c>
      <c r="AK8" s="141">
        <v>20.149999999999999</v>
      </c>
      <c r="AL8" s="141">
        <v>24.26</v>
      </c>
      <c r="AM8" s="141">
        <v>33.869999999999997</v>
      </c>
      <c r="AN8" s="141">
        <v>19.899999999999999</v>
      </c>
      <c r="AO8" s="99">
        <v>20.78</v>
      </c>
    </row>
    <row r="9" spans="2:41" ht="15" customHeight="1" x14ac:dyDescent="0.2">
      <c r="B9" s="112" t="s">
        <v>14</v>
      </c>
      <c r="C9" s="114">
        <v>2.0603496045539269</v>
      </c>
      <c r="D9" s="58">
        <v>1.6752692797103785</v>
      </c>
      <c r="E9" s="58">
        <v>2.1987898377909612</v>
      </c>
      <c r="F9" s="58">
        <v>0.81748461949040641</v>
      </c>
      <c r="G9" s="58">
        <v>1.4787538509214868</v>
      </c>
      <c r="H9" s="58">
        <v>0.86597566591693309</v>
      </c>
      <c r="I9" s="58">
        <v>1.9541497167623465</v>
      </c>
      <c r="J9" s="58">
        <v>1.9328136186914715</v>
      </c>
      <c r="K9" s="58">
        <v>0.96756431507004848</v>
      </c>
      <c r="L9" s="58">
        <v>2.3382583019325267</v>
      </c>
      <c r="M9" s="58">
        <v>2.136137816826901</v>
      </c>
      <c r="N9" s="58">
        <v>1.6864186888745543</v>
      </c>
      <c r="O9" s="58">
        <v>2.4025977814992676</v>
      </c>
      <c r="P9" s="58">
        <v>1.2123105340359646</v>
      </c>
      <c r="Q9" s="58">
        <v>1.8489287040252944</v>
      </c>
      <c r="R9" s="58">
        <v>2.2546968085714614</v>
      </c>
      <c r="S9" s="58">
        <v>1.9537395688616142</v>
      </c>
      <c r="T9" s="58">
        <v>1.412413918912756</v>
      </c>
      <c r="U9" s="58">
        <v>1.4319719396268784</v>
      </c>
      <c r="V9" s="58">
        <v>2.8039795391618565</v>
      </c>
      <c r="W9" s="58">
        <v>1.8220744999401124</v>
      </c>
      <c r="X9" s="58">
        <v>2.1434974083167702</v>
      </c>
      <c r="Y9" s="58">
        <v>0.44271892089070869</v>
      </c>
      <c r="Z9" s="58">
        <v>1.7251054842085005</v>
      </c>
      <c r="AA9" s="58">
        <v>1.8248254259112517</v>
      </c>
      <c r="AB9" s="58">
        <v>1.1409193516185492</v>
      </c>
      <c r="AC9" s="58">
        <v>0.63869008729661558</v>
      </c>
      <c r="AD9" s="58">
        <v>0.17082013728665396</v>
      </c>
      <c r="AE9" s="58">
        <v>0.22883128853531981</v>
      </c>
      <c r="AF9" s="58">
        <v>0.24784528854143306</v>
      </c>
      <c r="AG9" s="58">
        <v>0.34</v>
      </c>
      <c r="AH9" s="58">
        <v>0.06</v>
      </c>
      <c r="AI9" s="58">
        <v>0.89</v>
      </c>
      <c r="AJ9" s="141">
        <v>0.24</v>
      </c>
      <c r="AK9" s="141">
        <v>0.45</v>
      </c>
      <c r="AL9" s="141">
        <v>0.43</v>
      </c>
      <c r="AM9" s="141">
        <v>0.33</v>
      </c>
      <c r="AN9" s="141">
        <v>0.78</v>
      </c>
      <c r="AO9" s="99">
        <v>0.57999999999999996</v>
      </c>
    </row>
    <row r="10" spans="2:41" ht="15" customHeight="1" x14ac:dyDescent="0.2">
      <c r="B10" s="112" t="s">
        <v>15</v>
      </c>
      <c r="C10" s="114">
        <v>2.3894682047923697</v>
      </c>
      <c r="D10" s="58">
        <v>1.2980088535225909</v>
      </c>
      <c r="E10" s="58">
        <v>0.98744505981827857</v>
      </c>
      <c r="F10" s="58">
        <v>2.0712018267992085</v>
      </c>
      <c r="G10" s="58">
        <v>2.5389649452212115</v>
      </c>
      <c r="H10" s="58">
        <v>4.4106359832077473</v>
      </c>
      <c r="I10" s="58">
        <v>3.2347387496990203</v>
      </c>
      <c r="J10" s="58">
        <v>2.8430273520510472</v>
      </c>
      <c r="K10" s="58">
        <v>4.5219227537975977</v>
      </c>
      <c r="L10" s="58">
        <v>4.8737357043696701</v>
      </c>
      <c r="M10" s="58">
        <v>4.7480909885459308</v>
      </c>
      <c r="N10" s="58">
        <v>3.1871288360239856</v>
      </c>
      <c r="O10" s="58">
        <v>3.1894594957316329</v>
      </c>
      <c r="P10" s="58">
        <v>4.9027543869180201</v>
      </c>
      <c r="Q10" s="58">
        <v>5.5841527240499653</v>
      </c>
      <c r="R10" s="58">
        <v>7.5880758807588071</v>
      </c>
      <c r="S10" s="58">
        <v>7.277645391897984</v>
      </c>
      <c r="T10" s="58">
        <v>8.4760797190678154</v>
      </c>
      <c r="U10" s="58">
        <v>6.0642762894709508</v>
      </c>
      <c r="V10" s="58">
        <v>11.56105614785046</v>
      </c>
      <c r="W10" s="58">
        <v>8.6604683195592287</v>
      </c>
      <c r="X10" s="58">
        <v>9.5647429412851164</v>
      </c>
      <c r="Y10" s="58">
        <v>11.641498912888022</v>
      </c>
      <c r="Z10" s="58">
        <v>8.8849320518356443</v>
      </c>
      <c r="AA10" s="58">
        <v>11.79706071711569</v>
      </c>
      <c r="AB10" s="58">
        <v>9.0686256650748103</v>
      </c>
      <c r="AC10" s="58">
        <v>11.252278099298966</v>
      </c>
      <c r="AD10" s="58">
        <v>13.493214485318353</v>
      </c>
      <c r="AE10" s="58">
        <v>12.140706527507005</v>
      </c>
      <c r="AF10" s="58">
        <v>13.259852563163605</v>
      </c>
      <c r="AG10" s="58">
        <v>11.22</v>
      </c>
      <c r="AH10" s="58">
        <v>13.92</v>
      </c>
      <c r="AI10" s="58">
        <v>14.5</v>
      </c>
      <c r="AJ10" s="141">
        <v>15.66</v>
      </c>
      <c r="AK10" s="141">
        <v>15.47</v>
      </c>
      <c r="AL10" s="141">
        <v>12.57</v>
      </c>
      <c r="AM10" s="141">
        <v>10.52</v>
      </c>
      <c r="AN10" s="141">
        <v>7.68</v>
      </c>
      <c r="AO10" s="99">
        <v>13.44</v>
      </c>
    </row>
    <row r="11" spans="2:41" ht="15" customHeight="1" thickBot="1" x14ac:dyDescent="0.25">
      <c r="B11" s="112" t="s">
        <v>16</v>
      </c>
      <c r="C11" s="114">
        <v>0</v>
      </c>
      <c r="D11" s="58">
        <v>0</v>
      </c>
      <c r="E11" s="58">
        <v>0</v>
      </c>
      <c r="F11" s="58">
        <v>0</v>
      </c>
      <c r="G11" s="58">
        <v>0</v>
      </c>
      <c r="H11" s="58">
        <v>2.4731197148787634</v>
      </c>
      <c r="I11" s="58">
        <v>0.37194743311916256</v>
      </c>
      <c r="J11" s="58">
        <v>0.93388898872430304</v>
      </c>
      <c r="K11" s="58">
        <v>0.96614518289775442</v>
      </c>
      <c r="L11" s="58">
        <v>1.1309799255194906</v>
      </c>
      <c r="M11" s="58">
        <v>0.57902847417084502</v>
      </c>
      <c r="N11" s="58">
        <v>0.83279578134988708</v>
      </c>
      <c r="O11" s="58">
        <v>0.56892115044609259</v>
      </c>
      <c r="P11" s="58">
        <v>1.4179388276199272</v>
      </c>
      <c r="Q11" s="58">
        <v>1.0227912380085513</v>
      </c>
      <c r="R11" s="58">
        <v>1.7918196059597726</v>
      </c>
      <c r="S11" s="58">
        <v>3.7338185096927932</v>
      </c>
      <c r="T11" s="58">
        <v>0.49140329274410544</v>
      </c>
      <c r="U11" s="58">
        <v>4.8161908529725741</v>
      </c>
      <c r="V11" s="58">
        <v>5.1391004227833736</v>
      </c>
      <c r="W11" s="58">
        <v>2.6138983710624024</v>
      </c>
      <c r="X11" s="58">
        <v>3.5836226631218473</v>
      </c>
      <c r="Y11" s="58">
        <v>1.9262692213128585</v>
      </c>
      <c r="Z11" s="58">
        <v>2.0621374359372444</v>
      </c>
      <c r="AA11" s="58">
        <v>0.98925316957210774</v>
      </c>
      <c r="AB11" s="58">
        <v>0.24322319553600186</v>
      </c>
      <c r="AC11" s="58">
        <v>0.68264488263023104</v>
      </c>
      <c r="AD11" s="58">
        <v>0.69718118112380167</v>
      </c>
      <c r="AE11" s="58">
        <v>0.68445851742330732</v>
      </c>
      <c r="AF11" s="58">
        <v>0.17356947769716469</v>
      </c>
      <c r="AG11" s="58">
        <v>1.34</v>
      </c>
      <c r="AH11" s="58">
        <v>0.91</v>
      </c>
      <c r="AI11" s="58">
        <v>0.59</v>
      </c>
      <c r="AJ11" s="141">
        <v>1.06</v>
      </c>
      <c r="AK11" s="141">
        <v>0.4</v>
      </c>
      <c r="AL11" s="141">
        <v>0.34</v>
      </c>
      <c r="AM11" s="141">
        <v>0.57999999999999996</v>
      </c>
      <c r="AN11" s="141">
        <v>0.2</v>
      </c>
      <c r="AO11" s="99">
        <v>1.6</v>
      </c>
    </row>
    <row r="12" spans="2:41" ht="15" customHeight="1" thickBot="1" x14ac:dyDescent="0.25">
      <c r="B12" s="113" t="s">
        <v>17</v>
      </c>
      <c r="C12" s="115">
        <v>99.999999999999986</v>
      </c>
      <c r="D12" s="40">
        <v>100</v>
      </c>
      <c r="E12" s="40">
        <v>100</v>
      </c>
      <c r="F12" s="40">
        <v>100</v>
      </c>
      <c r="G12" s="40">
        <v>99.999999999999986</v>
      </c>
      <c r="H12" s="40">
        <v>99.999999999999986</v>
      </c>
      <c r="I12" s="40">
        <v>100</v>
      </c>
      <c r="J12" s="40">
        <v>100</v>
      </c>
      <c r="K12" s="40">
        <v>100</v>
      </c>
      <c r="L12" s="40">
        <v>100</v>
      </c>
      <c r="M12" s="40">
        <v>99.999999999999986</v>
      </c>
      <c r="N12" s="40">
        <v>99.999999999999986</v>
      </c>
      <c r="O12" s="40">
        <v>99.999999999999986</v>
      </c>
      <c r="P12" s="40">
        <v>99.999999999999986</v>
      </c>
      <c r="Q12" s="40">
        <v>100</v>
      </c>
      <c r="R12" s="40">
        <v>100</v>
      </c>
      <c r="S12" s="40">
        <v>99.999999999999986</v>
      </c>
      <c r="T12" s="40">
        <v>100</v>
      </c>
      <c r="U12" s="40">
        <v>99.999999999999986</v>
      </c>
      <c r="V12" s="40">
        <v>100</v>
      </c>
      <c r="W12" s="40">
        <v>100</v>
      </c>
      <c r="X12" s="40">
        <v>100</v>
      </c>
      <c r="Y12" s="40">
        <v>100.00000000000001</v>
      </c>
      <c r="Z12" s="40">
        <v>100</v>
      </c>
      <c r="AA12" s="40">
        <v>100.00000000000001</v>
      </c>
      <c r="AB12" s="40">
        <v>99.999999999999986</v>
      </c>
      <c r="AC12" s="40">
        <v>99.999999999999986</v>
      </c>
      <c r="AD12" s="40">
        <v>99.999999999999986</v>
      </c>
      <c r="AE12" s="40">
        <v>100</v>
      </c>
      <c r="AF12" s="40">
        <v>100</v>
      </c>
      <c r="AG12" s="40">
        <v>100</v>
      </c>
      <c r="AH12" s="40">
        <v>100</v>
      </c>
      <c r="AI12" s="40">
        <v>100</v>
      </c>
      <c r="AJ12" s="123">
        <v>99.99</v>
      </c>
      <c r="AK12" s="123">
        <v>100.01</v>
      </c>
      <c r="AL12" s="123">
        <v>100</v>
      </c>
      <c r="AM12" s="123">
        <f>SUM(AM5:AM11)</f>
        <v>99.99</v>
      </c>
      <c r="AN12" s="123">
        <v>100.00000000000001</v>
      </c>
      <c r="AO12" s="41">
        <f>SUM(AO5:AO11)</f>
        <v>99.99</v>
      </c>
    </row>
    <row r="13" spans="2:41" ht="15" customHeight="1" thickBot="1" x14ac:dyDescent="0.25">
      <c r="B13" s="11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</row>
    <row r="14" spans="2:41" ht="15" customHeight="1" thickBot="1" x14ac:dyDescent="0.25">
      <c r="B14" s="116" t="s">
        <v>37</v>
      </c>
      <c r="C14" s="60">
        <v>1980</v>
      </c>
      <c r="D14" s="60">
        <v>1985</v>
      </c>
      <c r="E14" s="60">
        <v>1986</v>
      </c>
      <c r="F14" s="60">
        <v>1987</v>
      </c>
      <c r="G14" s="60">
        <v>1988</v>
      </c>
      <c r="H14" s="60">
        <v>1989</v>
      </c>
      <c r="I14" s="60">
        <v>1990</v>
      </c>
      <c r="J14" s="60">
        <v>1991</v>
      </c>
      <c r="K14" s="60">
        <v>1992</v>
      </c>
      <c r="L14" s="60">
        <v>1993</v>
      </c>
      <c r="M14" s="60">
        <v>1994</v>
      </c>
      <c r="N14" s="60">
        <v>1995</v>
      </c>
      <c r="O14" s="60">
        <v>1996</v>
      </c>
      <c r="P14" s="60">
        <v>1997</v>
      </c>
      <c r="Q14" s="60">
        <v>1998</v>
      </c>
      <c r="R14" s="60">
        <v>1999</v>
      </c>
      <c r="S14" s="60">
        <v>2000</v>
      </c>
      <c r="T14" s="60">
        <v>2001</v>
      </c>
      <c r="U14" s="60">
        <v>2002</v>
      </c>
      <c r="V14" s="60">
        <v>2003</v>
      </c>
      <c r="W14" s="60">
        <v>2004</v>
      </c>
      <c r="X14" s="60">
        <v>2005</v>
      </c>
      <c r="Y14" s="60">
        <v>2006</v>
      </c>
      <c r="Z14" s="60">
        <v>2007</v>
      </c>
      <c r="AA14" s="60">
        <v>2008</v>
      </c>
      <c r="AB14" s="60">
        <v>2009</v>
      </c>
      <c r="AC14" s="60">
        <v>2010</v>
      </c>
      <c r="AD14" s="60">
        <v>2011</v>
      </c>
      <c r="AE14" s="60">
        <v>2012</v>
      </c>
      <c r="AF14" s="60">
        <v>2013</v>
      </c>
      <c r="AG14" s="60">
        <v>2014</v>
      </c>
      <c r="AH14" s="60">
        <v>2015</v>
      </c>
      <c r="AI14" s="60">
        <v>2016</v>
      </c>
      <c r="AJ14" s="96">
        <v>2017</v>
      </c>
      <c r="AK14" s="96">
        <v>2018</v>
      </c>
      <c r="AL14" s="96">
        <v>2019</v>
      </c>
      <c r="AM14" s="96">
        <v>2020</v>
      </c>
      <c r="AN14" s="96">
        <v>2021</v>
      </c>
      <c r="AO14" s="61">
        <v>2022</v>
      </c>
    </row>
    <row r="15" spans="2:41" ht="15" customHeight="1" x14ac:dyDescent="0.2">
      <c r="B15" s="112" t="s">
        <v>18</v>
      </c>
      <c r="C15" s="58">
        <v>81.189474105250056</v>
      </c>
      <c r="D15" s="58">
        <v>80.162489209402523</v>
      </c>
      <c r="E15" s="58">
        <v>84.903487469644247</v>
      </c>
      <c r="F15" s="58">
        <v>85.862183682767906</v>
      </c>
      <c r="G15" s="58">
        <v>82.532901108459441</v>
      </c>
      <c r="H15" s="58">
        <v>83.905665864314969</v>
      </c>
      <c r="I15" s="58">
        <v>82.153072229032276</v>
      </c>
      <c r="J15" s="58">
        <v>83.484953005087519</v>
      </c>
      <c r="K15" s="58">
        <v>82.762589754638014</v>
      </c>
      <c r="L15" s="58">
        <v>83.170630975143396</v>
      </c>
      <c r="M15" s="58">
        <v>82.17127028304364</v>
      </c>
      <c r="N15" s="58">
        <v>85.041977241181115</v>
      </c>
      <c r="O15" s="58">
        <v>82.311277829020227</v>
      </c>
      <c r="P15" s="58">
        <v>81.41543559480904</v>
      </c>
      <c r="Q15" s="58">
        <v>79.072019089321913</v>
      </c>
      <c r="R15" s="58">
        <v>84.600613499078349</v>
      </c>
      <c r="S15" s="58">
        <v>82.324368999936425</v>
      </c>
      <c r="T15" s="58">
        <v>82.285791523820052</v>
      </c>
      <c r="U15" s="58">
        <v>86.130431978774169</v>
      </c>
      <c r="V15" s="58">
        <v>74.965112953134351</v>
      </c>
      <c r="W15" s="58">
        <v>77.58274712478665</v>
      </c>
      <c r="X15" s="58">
        <v>79.362214594640719</v>
      </c>
      <c r="Y15" s="58">
        <v>77.231411992263048</v>
      </c>
      <c r="Z15" s="58">
        <v>71.498968506141409</v>
      </c>
      <c r="AA15" s="58">
        <v>70.524597748419268</v>
      </c>
      <c r="AB15" s="58">
        <v>71.178286207024541</v>
      </c>
      <c r="AC15" s="58">
        <v>71.75487173868656</v>
      </c>
      <c r="AD15" s="58">
        <v>67.240149165699506</v>
      </c>
      <c r="AE15" s="58">
        <v>66.312314597218474</v>
      </c>
      <c r="AF15" s="58">
        <v>73.926953876104022</v>
      </c>
      <c r="AG15" s="58">
        <v>70.44</v>
      </c>
      <c r="AH15" s="58">
        <v>76.7</v>
      </c>
      <c r="AI15" s="58">
        <v>65.55</v>
      </c>
      <c r="AJ15" s="141">
        <v>62.87</v>
      </c>
      <c r="AK15" s="141">
        <v>68.75</v>
      </c>
      <c r="AL15" s="141">
        <v>64.48</v>
      </c>
      <c r="AM15" s="141">
        <v>68.38</v>
      </c>
      <c r="AN15" s="141">
        <v>63.08</v>
      </c>
      <c r="AO15" s="99">
        <v>60.58</v>
      </c>
    </row>
    <row r="16" spans="2:41" ht="15" customHeight="1" x14ac:dyDescent="0.2">
      <c r="B16" s="112" t="s">
        <v>19</v>
      </c>
      <c r="C16" s="58">
        <v>3.7034403374117253</v>
      </c>
      <c r="D16" s="58">
        <v>2.672248493136034</v>
      </c>
      <c r="E16" s="58">
        <v>2.7006341179037272</v>
      </c>
      <c r="F16" s="58">
        <v>1.4558367264285352</v>
      </c>
      <c r="G16" s="58">
        <v>3.1013474744447653</v>
      </c>
      <c r="H16" s="58">
        <v>3.3901986959157147</v>
      </c>
      <c r="I16" s="58">
        <v>4.4303331122855667</v>
      </c>
      <c r="J16" s="58">
        <v>2.2903090700797004</v>
      </c>
      <c r="K16" s="58">
        <v>3.8939125037287914</v>
      </c>
      <c r="L16" s="58">
        <v>4.0685277246653921</v>
      </c>
      <c r="M16" s="58">
        <v>1.8258021320170139</v>
      </c>
      <c r="N16" s="58">
        <v>3.430943922319174</v>
      </c>
      <c r="O16" s="58">
        <v>5.7072434886956414</v>
      </c>
      <c r="P16" s="58">
        <v>3.7414022997610465</v>
      </c>
      <c r="Q16" s="58">
        <v>6.8745920250859687</v>
      </c>
      <c r="R16" s="58">
        <v>5.1965540519270661</v>
      </c>
      <c r="S16" s="58">
        <v>6.4110877996058235</v>
      </c>
      <c r="T16" s="58">
        <v>4.0734323736498688</v>
      </c>
      <c r="U16" s="58">
        <v>5.3488350668374069</v>
      </c>
      <c r="V16" s="58">
        <v>9.7056775599002645</v>
      </c>
      <c r="W16" s="58">
        <v>5.5089247260372298</v>
      </c>
      <c r="X16" s="58">
        <v>3.7382441540713129</v>
      </c>
      <c r="Y16" s="58">
        <v>8.4564796905222437</v>
      </c>
      <c r="Z16" s="58">
        <v>7.0117120080018918</v>
      </c>
      <c r="AA16" s="58">
        <v>6.6056649359995889</v>
      </c>
      <c r="AB16" s="58">
        <v>7.7412207441416898</v>
      </c>
      <c r="AC16" s="58">
        <v>7.4561381666425968</v>
      </c>
      <c r="AD16" s="58">
        <v>9.1570901272855263</v>
      </c>
      <c r="AE16" s="58">
        <v>8.8181896983472665</v>
      </c>
      <c r="AF16" s="58">
        <v>4.1863359653625309</v>
      </c>
      <c r="AG16" s="58">
        <v>9.35</v>
      </c>
      <c r="AH16" s="58">
        <v>6.75</v>
      </c>
      <c r="AI16" s="58">
        <v>9.27</v>
      </c>
      <c r="AJ16" s="141">
        <v>7.29</v>
      </c>
      <c r="AK16" s="141">
        <v>8.51</v>
      </c>
      <c r="AL16" s="141">
        <v>6.17</v>
      </c>
      <c r="AM16" s="141">
        <v>10.58</v>
      </c>
      <c r="AN16" s="141">
        <v>9.4</v>
      </c>
      <c r="AO16" s="99">
        <v>9.69</v>
      </c>
    </row>
    <row r="17" spans="2:41" ht="15" customHeight="1" x14ac:dyDescent="0.2">
      <c r="B17" s="112" t="s">
        <v>53</v>
      </c>
      <c r="C17" s="58">
        <v>13.133813614687542</v>
      </c>
      <c r="D17" s="58">
        <v>16.668321861559498</v>
      </c>
      <c r="E17" s="58">
        <v>11.383364151058114</v>
      </c>
      <c r="F17" s="58">
        <v>10.754605087111543</v>
      </c>
      <c r="G17" s="58">
        <v>12.215712860395508</v>
      </c>
      <c r="H17" s="58">
        <v>11.462066984103627</v>
      </c>
      <c r="I17" s="58">
        <v>11.589266456336368</v>
      </c>
      <c r="J17" s="58">
        <v>12.402838172433757</v>
      </c>
      <c r="K17" s="58">
        <v>10.837147497416211</v>
      </c>
      <c r="L17" s="58">
        <v>10.83472275334608</v>
      </c>
      <c r="M17" s="58">
        <v>14.20075618337447</v>
      </c>
      <c r="N17" s="58">
        <v>9.8849829706312171</v>
      </c>
      <c r="O17" s="58">
        <v>9.466725484086906</v>
      </c>
      <c r="P17" s="58">
        <v>13.12263191941595</v>
      </c>
      <c r="Q17" s="58">
        <v>12.044200275470908</v>
      </c>
      <c r="R17" s="58">
        <v>7.5176372240740683</v>
      </c>
      <c r="S17" s="58">
        <v>9.6334795600483183</v>
      </c>
      <c r="T17" s="58">
        <v>9.7003600348975798</v>
      </c>
      <c r="U17" s="58">
        <v>5.3902917630150995</v>
      </c>
      <c r="V17" s="58">
        <v>9.024693961868385</v>
      </c>
      <c r="W17" s="58">
        <v>9.5930835367118092</v>
      </c>
      <c r="X17" s="58">
        <v>9.4755563722755642</v>
      </c>
      <c r="Y17" s="58">
        <v>10.232882011605415</v>
      </c>
      <c r="Z17" s="58">
        <v>11.445640681356734</v>
      </c>
      <c r="AA17" s="58">
        <v>14.942682362617591</v>
      </c>
      <c r="AB17" s="58">
        <v>17.098526963786551</v>
      </c>
      <c r="AC17" s="58">
        <v>15.65878655982789</v>
      </c>
      <c r="AD17" s="58">
        <v>18.861422401491655</v>
      </c>
      <c r="AE17" s="58">
        <v>19.635599260315136</v>
      </c>
      <c r="AF17" s="58">
        <v>15.262932536189295</v>
      </c>
      <c r="AG17" s="58">
        <v>16.399999999999999</v>
      </c>
      <c r="AH17" s="58">
        <v>13.07</v>
      </c>
      <c r="AI17" s="58">
        <v>19.13</v>
      </c>
      <c r="AJ17" s="141">
        <v>22.16</v>
      </c>
      <c r="AK17" s="141">
        <v>19.350000000000001</v>
      </c>
      <c r="AL17" s="141">
        <v>21.98</v>
      </c>
      <c r="AM17" s="141">
        <v>15.33</v>
      </c>
      <c r="AN17" s="141">
        <v>17.46</v>
      </c>
      <c r="AO17" s="99">
        <v>23.68</v>
      </c>
    </row>
    <row r="18" spans="2:41" ht="15" customHeight="1" thickBot="1" x14ac:dyDescent="0.25">
      <c r="B18" s="112" t="s">
        <v>20</v>
      </c>
      <c r="C18" s="58">
        <v>1.9732719426506733</v>
      </c>
      <c r="D18" s="58">
        <v>0.49694043590194115</v>
      </c>
      <c r="E18" s="58">
        <v>1.0125142613939149</v>
      </c>
      <c r="F18" s="58">
        <v>1.9273745036920249</v>
      </c>
      <c r="G18" s="58">
        <v>2.1500385567002773</v>
      </c>
      <c r="H18" s="58">
        <v>1.2420684556656891</v>
      </c>
      <c r="I18" s="58">
        <v>1.8273282023457855</v>
      </c>
      <c r="J18" s="58">
        <v>1.8218997523990195</v>
      </c>
      <c r="K18" s="58">
        <v>2.5063502442169838</v>
      </c>
      <c r="L18" s="58">
        <v>1.9261185468451243</v>
      </c>
      <c r="M18" s="58">
        <v>1.8021714015648795</v>
      </c>
      <c r="N18" s="58">
        <v>1.6420958658684977</v>
      </c>
      <c r="O18" s="58">
        <v>2.5147531981972255</v>
      </c>
      <c r="P18" s="58">
        <v>1.7205301860139675</v>
      </c>
      <c r="Q18" s="58">
        <v>2.0091886101212135</v>
      </c>
      <c r="R18" s="58">
        <v>2.6851952249205144</v>
      </c>
      <c r="S18" s="58">
        <v>1.6310636404094347</v>
      </c>
      <c r="T18" s="58">
        <v>3.9404160676324942</v>
      </c>
      <c r="U18" s="58">
        <v>3.1304411913733219</v>
      </c>
      <c r="V18" s="58">
        <v>6.3045155250970044</v>
      </c>
      <c r="W18" s="58">
        <v>7.3152446124643093</v>
      </c>
      <c r="X18" s="58">
        <v>7.4239848790124103</v>
      </c>
      <c r="Y18" s="58">
        <v>4.0792263056092839</v>
      </c>
      <c r="Z18" s="58">
        <v>10.043678804499976</v>
      </c>
      <c r="AA18" s="58">
        <v>7.9270549529635526</v>
      </c>
      <c r="AB18" s="58">
        <v>3.9819660850472123</v>
      </c>
      <c r="AC18" s="58">
        <v>5.1302035348429538</v>
      </c>
      <c r="AD18" s="58">
        <v>4.7413383055233167</v>
      </c>
      <c r="AE18" s="58">
        <v>5.2338964441191207</v>
      </c>
      <c r="AF18" s="58">
        <v>6.6237776223441456</v>
      </c>
      <c r="AG18" s="58">
        <v>3.8</v>
      </c>
      <c r="AH18" s="58">
        <v>3.48</v>
      </c>
      <c r="AI18" s="58">
        <v>6.05</v>
      </c>
      <c r="AJ18" s="141">
        <v>7.69</v>
      </c>
      <c r="AK18" s="141">
        <v>3.39</v>
      </c>
      <c r="AL18" s="141">
        <v>7.37</v>
      </c>
      <c r="AM18" s="141">
        <f>4.48+1.23</f>
        <v>5.7100000000000009</v>
      </c>
      <c r="AN18" s="141">
        <v>10.07</v>
      </c>
      <c r="AO18" s="136">
        <f>0.29+5.76</f>
        <v>6.05</v>
      </c>
    </row>
    <row r="19" spans="2:41" ht="15" customHeight="1" thickBot="1" x14ac:dyDescent="0.25">
      <c r="B19" s="113" t="s">
        <v>17</v>
      </c>
      <c r="C19" s="40">
        <v>99.999999999999986</v>
      </c>
      <c r="D19" s="40">
        <v>100.00000000000001</v>
      </c>
      <c r="E19" s="40">
        <v>100.00000000000001</v>
      </c>
      <c r="F19" s="40">
        <v>100</v>
      </c>
      <c r="G19" s="40">
        <v>100</v>
      </c>
      <c r="H19" s="40">
        <v>100</v>
      </c>
      <c r="I19" s="40">
        <v>99.999999999999986</v>
      </c>
      <c r="J19" s="40">
        <v>100</v>
      </c>
      <c r="K19" s="40">
        <v>100</v>
      </c>
      <c r="L19" s="40">
        <v>99.999999999999986</v>
      </c>
      <c r="M19" s="40">
        <v>100</v>
      </c>
      <c r="N19" s="40">
        <v>100</v>
      </c>
      <c r="O19" s="40">
        <v>100</v>
      </c>
      <c r="P19" s="40">
        <v>100.00000000000001</v>
      </c>
      <c r="Q19" s="40">
        <v>100.00000000000001</v>
      </c>
      <c r="R19" s="40">
        <v>100</v>
      </c>
      <c r="S19" s="40">
        <v>100</v>
      </c>
      <c r="T19" s="40">
        <v>100</v>
      </c>
      <c r="U19" s="40">
        <v>100</v>
      </c>
      <c r="V19" s="40">
        <v>100</v>
      </c>
      <c r="W19" s="40">
        <v>100</v>
      </c>
      <c r="X19" s="40">
        <v>100</v>
      </c>
      <c r="Y19" s="40">
        <v>99.999999999999986</v>
      </c>
      <c r="Z19" s="40">
        <v>100.00000000000001</v>
      </c>
      <c r="AA19" s="40">
        <v>100</v>
      </c>
      <c r="AB19" s="40">
        <v>100</v>
      </c>
      <c r="AC19" s="40">
        <v>100</v>
      </c>
      <c r="AD19" s="40">
        <v>100</v>
      </c>
      <c r="AE19" s="40">
        <v>100</v>
      </c>
      <c r="AF19" s="40">
        <v>100</v>
      </c>
      <c r="AG19" s="40">
        <v>100</v>
      </c>
      <c r="AH19" s="40">
        <v>100</v>
      </c>
      <c r="AI19" s="40">
        <v>100</v>
      </c>
      <c r="AJ19" s="123">
        <v>100.00999999999999</v>
      </c>
      <c r="AK19" s="123">
        <v>100.00000000000001</v>
      </c>
      <c r="AL19" s="123">
        <v>100.00000000000001</v>
      </c>
      <c r="AM19" s="123">
        <f>SUM(AM15:AM18)</f>
        <v>100</v>
      </c>
      <c r="AN19" s="123">
        <v>100.00999999999999</v>
      </c>
      <c r="AO19" s="41">
        <f>SUM(AO15:AO18)</f>
        <v>99.999999999999986</v>
      </c>
    </row>
    <row r="21" spans="2:41" x14ac:dyDescent="0.2">
      <c r="B21" s="35" t="s">
        <v>54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</row>
  </sheetData>
  <sheetProtection selectLockedCells="1" selectUnlockedCells="1"/>
  <mergeCells count="1">
    <mergeCell ref="B2:AO2"/>
  </mergeCells>
  <pageMargins left="0.7" right="0.7" top="0.75" bottom="0.75" header="0.3" footer="0.3"/>
  <pageSetup paperSize="9" orientation="portrait" horizontalDpi="4294967292" verticalDpi="429496729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O21"/>
  <sheetViews>
    <sheetView showGridLines="0" tabSelected="1" zoomScale="110" zoomScaleNormal="110" workbookViewId="0">
      <pane xSplit="2" ySplit="4" topLeftCell="S5" activePane="bottomRight" state="frozen"/>
      <selection pane="topRight" activeCell="C1" sqref="C1"/>
      <selection pane="bottomLeft" activeCell="A5" sqref="A5"/>
      <selection pane="bottomRight" activeCell="B2" sqref="B2:AO2"/>
    </sheetView>
  </sheetViews>
  <sheetFormatPr defaultColWidth="11.42578125" defaultRowHeight="12.75" x14ac:dyDescent="0.2"/>
  <cols>
    <col min="1" max="1" width="4.42578125" customWidth="1"/>
    <col min="2" max="2" width="28.28515625" customWidth="1"/>
    <col min="3" max="41" width="6.42578125" customWidth="1"/>
  </cols>
  <sheetData>
    <row r="1" spans="2:41" ht="109.7" customHeight="1" thickBot="1" x14ac:dyDescent="0.25"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2:41" ht="27.6" customHeight="1" thickBot="1" x14ac:dyDescent="0.25">
      <c r="B2" s="167" t="s">
        <v>48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9"/>
    </row>
    <row r="3" spans="2:41" ht="13.5" thickBot="1" x14ac:dyDescent="0.25"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</row>
    <row r="4" spans="2:41" ht="15" customHeight="1" thickBot="1" x14ac:dyDescent="0.25">
      <c r="B4" s="116" t="s">
        <v>36</v>
      </c>
      <c r="C4" s="37">
        <v>1980</v>
      </c>
      <c r="D4" s="60">
        <v>1985</v>
      </c>
      <c r="E4" s="60">
        <v>1986</v>
      </c>
      <c r="F4" s="60">
        <v>1987</v>
      </c>
      <c r="G4" s="60">
        <v>1988</v>
      </c>
      <c r="H4" s="60">
        <v>1989</v>
      </c>
      <c r="I4" s="60">
        <v>1990</v>
      </c>
      <c r="J4" s="60">
        <v>1991</v>
      </c>
      <c r="K4" s="60">
        <v>1992</v>
      </c>
      <c r="L4" s="60">
        <v>1993</v>
      </c>
      <c r="M4" s="60">
        <v>1994</v>
      </c>
      <c r="N4" s="60">
        <v>1995</v>
      </c>
      <c r="O4" s="60">
        <v>1996</v>
      </c>
      <c r="P4" s="60">
        <v>1997</v>
      </c>
      <c r="Q4" s="60">
        <v>1998</v>
      </c>
      <c r="R4" s="60">
        <v>1999</v>
      </c>
      <c r="S4" s="60">
        <v>2000</v>
      </c>
      <c r="T4" s="60">
        <v>2001</v>
      </c>
      <c r="U4" s="60">
        <v>2002</v>
      </c>
      <c r="V4" s="60">
        <v>2003</v>
      </c>
      <c r="W4" s="60">
        <v>2004</v>
      </c>
      <c r="X4" s="60">
        <v>2005</v>
      </c>
      <c r="Y4" s="60">
        <v>2006</v>
      </c>
      <c r="Z4" s="60">
        <v>2007</v>
      </c>
      <c r="AA4" s="60">
        <v>2008</v>
      </c>
      <c r="AB4" s="60">
        <v>2009</v>
      </c>
      <c r="AC4" s="60">
        <v>2010</v>
      </c>
      <c r="AD4" s="60">
        <v>2011</v>
      </c>
      <c r="AE4" s="60">
        <v>2012</v>
      </c>
      <c r="AF4" s="60">
        <v>2013</v>
      </c>
      <c r="AG4" s="60">
        <v>2014</v>
      </c>
      <c r="AH4" s="60">
        <v>2015</v>
      </c>
      <c r="AI4" s="60">
        <v>2016</v>
      </c>
      <c r="AJ4" s="96">
        <v>2017</v>
      </c>
      <c r="AK4" s="96">
        <v>2018</v>
      </c>
      <c r="AL4" s="96">
        <v>2019</v>
      </c>
      <c r="AM4" s="96">
        <v>2020</v>
      </c>
      <c r="AN4" s="96">
        <v>2021</v>
      </c>
      <c r="AO4" s="61">
        <v>2022</v>
      </c>
    </row>
    <row r="5" spans="2:41" ht="15" customHeight="1" x14ac:dyDescent="0.2">
      <c r="B5" s="112" t="s">
        <v>10</v>
      </c>
      <c r="C5" s="114">
        <v>23.476823297513828</v>
      </c>
      <c r="D5" s="58">
        <v>22.60287567584734</v>
      </c>
      <c r="E5" s="58">
        <v>25.517162806594946</v>
      </c>
      <c r="F5" s="58">
        <v>24.090700449830166</v>
      </c>
      <c r="G5" s="58">
        <v>28.480768478084617</v>
      </c>
      <c r="H5" s="58">
        <v>23.769657770927154</v>
      </c>
      <c r="I5" s="58">
        <v>28.623517510062634</v>
      </c>
      <c r="J5" s="58">
        <v>29.328388408796364</v>
      </c>
      <c r="K5" s="58">
        <v>20.86690931063621</v>
      </c>
      <c r="L5" s="58">
        <v>23.599998369602876</v>
      </c>
      <c r="M5" s="58">
        <v>31.742710557097581</v>
      </c>
      <c r="N5" s="58">
        <v>27.33202327866374</v>
      </c>
      <c r="O5" s="58">
        <v>26.504809011427426</v>
      </c>
      <c r="P5" s="58">
        <v>23.386562386254397</v>
      </c>
      <c r="Q5" s="58">
        <v>21.598218134789484</v>
      </c>
      <c r="R5" s="58">
        <v>20.217008253732725</v>
      </c>
      <c r="S5" s="58">
        <v>18.482731020973421</v>
      </c>
      <c r="T5" s="58">
        <v>20.352806611771019</v>
      </c>
      <c r="U5" s="58">
        <v>17.351746698512123</v>
      </c>
      <c r="V5" s="58">
        <v>19.487201038692167</v>
      </c>
      <c r="W5" s="58">
        <v>24.546920529515013</v>
      </c>
      <c r="X5" s="58">
        <v>24.869456254524476</v>
      </c>
      <c r="Y5" s="58">
        <v>19.109358725835296</v>
      </c>
      <c r="Z5" s="58">
        <v>19.854892275610915</v>
      </c>
      <c r="AA5" s="58">
        <v>17.271499063160249</v>
      </c>
      <c r="AB5" s="58">
        <v>19.685143285086681</v>
      </c>
      <c r="AC5" s="58">
        <v>20.538510693689499</v>
      </c>
      <c r="AD5" s="58">
        <v>15.650858589421048</v>
      </c>
      <c r="AE5" s="58">
        <v>17.613391400208471</v>
      </c>
      <c r="AF5" s="58">
        <v>16.90726005210901</v>
      </c>
      <c r="AG5" s="58">
        <v>16.12</v>
      </c>
      <c r="AH5" s="58">
        <v>15.66</v>
      </c>
      <c r="AI5" s="58">
        <v>17.760000000000002</v>
      </c>
      <c r="AJ5" s="141">
        <v>19.03</v>
      </c>
      <c r="AK5" s="141">
        <v>18.04</v>
      </c>
      <c r="AL5" s="141">
        <v>18.579999999999998</v>
      </c>
      <c r="AM5" s="141">
        <v>16.71</v>
      </c>
      <c r="AN5" s="141">
        <v>19.95</v>
      </c>
      <c r="AO5" s="99">
        <v>16.899999999999999</v>
      </c>
    </row>
    <row r="6" spans="2:41" ht="15" customHeight="1" x14ac:dyDescent="0.2">
      <c r="B6" s="112" t="s">
        <v>11</v>
      </c>
      <c r="C6" s="114">
        <v>72.264258917784701</v>
      </c>
      <c r="D6" s="58">
        <v>66.793168880455411</v>
      </c>
      <c r="E6" s="58">
        <v>65.426995003336529</v>
      </c>
      <c r="F6" s="58">
        <v>65.595030447688117</v>
      </c>
      <c r="G6" s="58">
        <v>59.68733051155457</v>
      </c>
      <c r="H6" s="58">
        <v>66.010316236991358</v>
      </c>
      <c r="I6" s="58">
        <v>62.927742740911341</v>
      </c>
      <c r="J6" s="58">
        <v>66.859955844009491</v>
      </c>
      <c r="K6" s="58">
        <v>72.006250206530623</v>
      </c>
      <c r="L6" s="58">
        <v>67.556727629932453</v>
      </c>
      <c r="M6" s="58">
        <v>59.309602029038103</v>
      </c>
      <c r="N6" s="58">
        <v>61.208147532310484</v>
      </c>
      <c r="O6" s="58">
        <v>64.6179857768945</v>
      </c>
      <c r="P6" s="58">
        <v>64.381955008850767</v>
      </c>
      <c r="Q6" s="58">
        <v>62.020405230636591</v>
      </c>
      <c r="R6" s="58">
        <v>64.381176131152955</v>
      </c>
      <c r="S6" s="58">
        <v>67.376926600915183</v>
      </c>
      <c r="T6" s="58">
        <v>65.826699124942436</v>
      </c>
      <c r="U6" s="58">
        <v>75.351291320873955</v>
      </c>
      <c r="V6" s="58">
        <v>71.425348424156226</v>
      </c>
      <c r="W6" s="58">
        <v>65.678797783023356</v>
      </c>
      <c r="X6" s="58">
        <v>68.051232678379165</v>
      </c>
      <c r="Y6" s="58">
        <v>72.066417354471795</v>
      </c>
      <c r="Z6" s="58">
        <v>71.861140646477608</v>
      </c>
      <c r="AA6" s="58">
        <v>75.401167249380421</v>
      </c>
      <c r="AB6" s="58">
        <v>71.830961281305605</v>
      </c>
      <c r="AC6" s="58">
        <v>74.118983566982493</v>
      </c>
      <c r="AD6" s="58">
        <v>76.884468583699729</v>
      </c>
      <c r="AE6" s="58">
        <v>75.906885618079329</v>
      </c>
      <c r="AF6" s="58">
        <v>78.190478045447804</v>
      </c>
      <c r="AG6" s="58">
        <v>78.739999999999995</v>
      </c>
      <c r="AH6" s="58">
        <v>78.739999999999995</v>
      </c>
      <c r="AI6" s="58">
        <v>74.319999999999993</v>
      </c>
      <c r="AJ6" s="141">
        <v>74.489999999999995</v>
      </c>
      <c r="AK6" s="141">
        <v>75.11</v>
      </c>
      <c r="AL6" s="141">
        <v>75.63</v>
      </c>
      <c r="AM6" s="141">
        <v>76.540000000000006</v>
      </c>
      <c r="AN6" s="141">
        <v>75.66</v>
      </c>
      <c r="AO6" s="99">
        <v>78.959999999999994</v>
      </c>
    </row>
    <row r="7" spans="2:41" ht="15" customHeight="1" x14ac:dyDescent="0.2">
      <c r="B7" s="112" t="s">
        <v>12</v>
      </c>
      <c r="C7" s="114">
        <v>4.2589177847014685</v>
      </c>
      <c r="D7" s="58">
        <v>8.9279334354878408</v>
      </c>
      <c r="E7" s="58">
        <v>7.5251053856545305</v>
      </c>
      <c r="F7" s="58">
        <v>8.6593837020716666</v>
      </c>
      <c r="G7" s="58">
        <v>11.084334654760774</v>
      </c>
      <c r="H7" s="58">
        <v>5.769637622026778</v>
      </c>
      <c r="I7" s="58">
        <v>4.8894724380636685</v>
      </c>
      <c r="J7" s="58">
        <v>2.1663072375868904</v>
      </c>
      <c r="K7" s="58">
        <v>4.1745148300784107</v>
      </c>
      <c r="L7" s="58">
        <v>6.278659324444952</v>
      </c>
      <c r="M7" s="58">
        <v>4.2842969591451476</v>
      </c>
      <c r="N7" s="58">
        <v>8.7468823218199674</v>
      </c>
      <c r="O7" s="58">
        <v>5.1037812103729294</v>
      </c>
      <c r="P7" s="58">
        <v>7.9240047162620826</v>
      </c>
      <c r="Q7" s="58">
        <v>10.183072280500072</v>
      </c>
      <c r="R7" s="58">
        <v>11.13558378929797</v>
      </c>
      <c r="S7" s="58">
        <v>7.9346732874512256</v>
      </c>
      <c r="T7" s="58">
        <v>8.9585853320309532</v>
      </c>
      <c r="U7" s="58">
        <v>3.4313634378223656</v>
      </c>
      <c r="V7" s="58">
        <v>5.7844713751390708</v>
      </c>
      <c r="W7" s="58">
        <v>7.3050418060923619</v>
      </c>
      <c r="X7" s="58">
        <v>6.170925032429234</v>
      </c>
      <c r="Y7" s="58">
        <v>6.4195144452803667</v>
      </c>
      <c r="Z7" s="58">
        <v>5.2689218559836775</v>
      </c>
      <c r="AA7" s="58">
        <v>5.5545971759875243</v>
      </c>
      <c r="AB7" s="58">
        <v>5.6011804344265812</v>
      </c>
      <c r="AC7" s="58">
        <v>2.392767263346403</v>
      </c>
      <c r="AD7" s="58">
        <v>4.1876905472870769</v>
      </c>
      <c r="AE7" s="58">
        <v>3.6993074542805218</v>
      </c>
      <c r="AF7" s="58">
        <v>3.4447678991740172</v>
      </c>
      <c r="AG7" s="58">
        <v>4.37</v>
      </c>
      <c r="AH7" s="58">
        <v>3.9</v>
      </c>
      <c r="AI7" s="58">
        <v>6.24</v>
      </c>
      <c r="AJ7" s="141">
        <v>5.12</v>
      </c>
      <c r="AK7" s="141">
        <v>3.35</v>
      </c>
      <c r="AL7" s="141">
        <v>3.49</v>
      </c>
      <c r="AM7" s="141">
        <v>3.72</v>
      </c>
      <c r="AN7" s="141">
        <v>2.9</v>
      </c>
      <c r="AO7" s="99">
        <v>3.1</v>
      </c>
    </row>
    <row r="8" spans="2:41" ht="15" customHeight="1" x14ac:dyDescent="0.2">
      <c r="B8" s="112" t="s">
        <v>13</v>
      </c>
      <c r="C8" s="114">
        <v>0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0</v>
      </c>
      <c r="AH8" s="58">
        <v>0.18</v>
      </c>
      <c r="AI8" s="58">
        <v>0</v>
      </c>
      <c r="AJ8" s="141">
        <v>0</v>
      </c>
      <c r="AK8" s="141">
        <v>0</v>
      </c>
      <c r="AL8" s="141">
        <v>0</v>
      </c>
      <c r="AM8" s="141">
        <v>0</v>
      </c>
      <c r="AN8" s="141">
        <v>0</v>
      </c>
      <c r="AO8" s="99">
        <v>0</v>
      </c>
    </row>
    <row r="9" spans="2:41" ht="15" customHeight="1" x14ac:dyDescent="0.2">
      <c r="B9" s="112" t="s">
        <v>14</v>
      </c>
      <c r="C9" s="114">
        <v>0</v>
      </c>
      <c r="D9" s="58">
        <v>1.6760220082094115</v>
      </c>
      <c r="E9" s="58">
        <v>1.5307368044139906</v>
      </c>
      <c r="F9" s="58">
        <v>0.83907096300376383</v>
      </c>
      <c r="G9" s="58">
        <v>0.3600843178806466</v>
      </c>
      <c r="H9" s="58">
        <v>0.65383181712858018</v>
      </c>
      <c r="I9" s="58">
        <v>1.5859144622139953</v>
      </c>
      <c r="J9" s="58">
        <v>0.48356444367037704</v>
      </c>
      <c r="K9" s="58">
        <v>1.1003951225729702</v>
      </c>
      <c r="L9" s="58">
        <v>0.86492567427111056</v>
      </c>
      <c r="M9" s="58">
        <v>2.6270175533413886</v>
      </c>
      <c r="N9" s="58">
        <v>1.0970448189857154</v>
      </c>
      <c r="O9" s="58">
        <v>1.4990619276089907</v>
      </c>
      <c r="P9" s="58">
        <v>0.3182543608313812</v>
      </c>
      <c r="Q9" s="58">
        <v>2.2120994395746516</v>
      </c>
      <c r="R9" s="58">
        <v>0.59404206209362476</v>
      </c>
      <c r="S9" s="58">
        <v>1.1073841406583222</v>
      </c>
      <c r="T9" s="58">
        <v>0.27380343848532546</v>
      </c>
      <c r="U9" s="58">
        <v>0</v>
      </c>
      <c r="V9" s="58">
        <v>0.32094172397242243</v>
      </c>
      <c r="W9" s="58">
        <v>0.32662360682386099</v>
      </c>
      <c r="X9" s="58">
        <v>0</v>
      </c>
      <c r="Y9" s="58">
        <v>0.44297761498655502</v>
      </c>
      <c r="Z9" s="58">
        <v>0.26347422171965218</v>
      </c>
      <c r="AA9" s="58">
        <v>0.53033499066576251</v>
      </c>
      <c r="AB9" s="58">
        <v>0.80010048956864221</v>
      </c>
      <c r="AC9" s="58">
        <v>0</v>
      </c>
      <c r="AD9" s="58">
        <v>0.64219823971534484</v>
      </c>
      <c r="AE9" s="58">
        <v>0.13957333944563599</v>
      </c>
      <c r="AF9" s="58">
        <v>0.20690781440324099</v>
      </c>
      <c r="AG9" s="58">
        <v>0</v>
      </c>
      <c r="AH9" s="58">
        <v>0</v>
      </c>
      <c r="AI9" s="58">
        <v>0</v>
      </c>
      <c r="AJ9" s="141">
        <v>0.15</v>
      </c>
      <c r="AK9" s="141">
        <v>0</v>
      </c>
      <c r="AL9" s="141">
        <v>0.19</v>
      </c>
      <c r="AM9" s="141">
        <v>0</v>
      </c>
      <c r="AN9" s="141">
        <v>0</v>
      </c>
      <c r="AO9" s="99">
        <v>0</v>
      </c>
    </row>
    <row r="10" spans="2:41" ht="15" customHeight="1" x14ac:dyDescent="0.2">
      <c r="B10" s="112" t="s">
        <v>15</v>
      </c>
      <c r="C10" s="114">
        <v>0</v>
      </c>
      <c r="D10" s="58">
        <v>0</v>
      </c>
      <c r="E10" s="58">
        <v>0</v>
      </c>
      <c r="F10" s="58">
        <v>0.81581443740628545</v>
      </c>
      <c r="G10" s="58">
        <v>0.38748203771939144</v>
      </c>
      <c r="H10" s="58">
        <v>0.3687248768398465</v>
      </c>
      <c r="I10" s="58">
        <v>0</v>
      </c>
      <c r="J10" s="58">
        <v>0</v>
      </c>
      <c r="K10" s="58">
        <v>0</v>
      </c>
      <c r="L10" s="58">
        <v>0.41493606805277594</v>
      </c>
      <c r="M10" s="58">
        <v>0.7960191322542165</v>
      </c>
      <c r="N10" s="58">
        <v>0</v>
      </c>
      <c r="O10" s="58">
        <v>0.37893675241562907</v>
      </c>
      <c r="P10" s="58">
        <v>0.33754250391207097</v>
      </c>
      <c r="Q10" s="58">
        <v>0.60238540020117837</v>
      </c>
      <c r="R10" s="58">
        <v>1.9745587189712204</v>
      </c>
      <c r="S10" s="58">
        <v>1.7021489465896464</v>
      </c>
      <c r="T10" s="58">
        <v>0.82141031545597631</v>
      </c>
      <c r="U10" s="58">
        <v>0.95768705333494419</v>
      </c>
      <c r="V10" s="58">
        <v>1.1568058003968087</v>
      </c>
      <c r="W10" s="58">
        <v>1.5038520401546005</v>
      </c>
      <c r="X10" s="58">
        <v>0.69764194450466877</v>
      </c>
      <c r="Y10" s="58">
        <v>1.4032505770607153</v>
      </c>
      <c r="Z10" s="58">
        <v>1.2389851835599586</v>
      </c>
      <c r="AA10" s="58">
        <v>0.67807726664833412</v>
      </c>
      <c r="AB10" s="58">
        <v>0.79644343248198113</v>
      </c>
      <c r="AC10" s="58">
        <v>1.2163430816444063</v>
      </c>
      <c r="AD10" s="58">
        <v>0.86744570626915274</v>
      </c>
      <c r="AE10" s="58">
        <v>1.4994242429203708</v>
      </c>
      <c r="AF10" s="58">
        <v>0.77968737592647808</v>
      </c>
      <c r="AG10" s="58">
        <v>0.77</v>
      </c>
      <c r="AH10" s="58">
        <v>1.04</v>
      </c>
      <c r="AI10" s="58">
        <v>1.1599999999999999</v>
      </c>
      <c r="AJ10" s="141">
        <v>1.1200000000000001</v>
      </c>
      <c r="AK10" s="141">
        <v>3.25</v>
      </c>
      <c r="AL10" s="141">
        <v>2.1</v>
      </c>
      <c r="AM10" s="141">
        <v>3.02</v>
      </c>
      <c r="AN10" s="141">
        <v>1.49</v>
      </c>
      <c r="AO10" s="99">
        <v>0.79</v>
      </c>
    </row>
    <row r="11" spans="2:41" ht="15" customHeight="1" thickBot="1" x14ac:dyDescent="0.25">
      <c r="B11" s="112" t="s">
        <v>16</v>
      </c>
      <c r="C11" s="114">
        <v>0</v>
      </c>
      <c r="D11" s="58">
        <v>0</v>
      </c>
      <c r="E11" s="58">
        <v>0</v>
      </c>
      <c r="F11" s="58">
        <v>0</v>
      </c>
      <c r="G11" s="58">
        <v>0</v>
      </c>
      <c r="H11" s="58">
        <v>3.4278316760862779</v>
      </c>
      <c r="I11" s="58">
        <v>1.9733528487483589</v>
      </c>
      <c r="J11" s="58">
        <v>1.1617840659368806</v>
      </c>
      <c r="K11" s="58">
        <v>1.8519305301817941</v>
      </c>
      <c r="L11" s="58">
        <v>1.284752933695825</v>
      </c>
      <c r="M11" s="58">
        <v>1.2403537691235682</v>
      </c>
      <c r="N11" s="58">
        <v>1.6159020482200894</v>
      </c>
      <c r="O11" s="58">
        <v>1.8954253212805243</v>
      </c>
      <c r="P11" s="58">
        <v>3.6516810238892985</v>
      </c>
      <c r="Q11" s="58">
        <v>3.3838195142980316</v>
      </c>
      <c r="R11" s="58">
        <v>1.6976310447515119</v>
      </c>
      <c r="S11" s="58">
        <v>3.3961360034121966</v>
      </c>
      <c r="T11" s="58">
        <v>3.7666951773142969</v>
      </c>
      <c r="U11" s="58">
        <v>2.9079114894566138</v>
      </c>
      <c r="V11" s="58">
        <v>1.8252316376433011</v>
      </c>
      <c r="W11" s="58">
        <v>0.63876423439080698</v>
      </c>
      <c r="X11" s="58">
        <v>0.21074409016245851</v>
      </c>
      <c r="Y11" s="58">
        <v>0.55848128236528083</v>
      </c>
      <c r="Z11" s="58">
        <v>1.5125858166481954</v>
      </c>
      <c r="AA11" s="58">
        <v>0.56432425415770671</v>
      </c>
      <c r="AB11" s="58">
        <v>1.2861710771305139</v>
      </c>
      <c r="AC11" s="58">
        <v>1.7333953943371962</v>
      </c>
      <c r="AD11" s="58">
        <v>1.7673383336076431</v>
      </c>
      <c r="AE11" s="58">
        <v>1.1414179450656801</v>
      </c>
      <c r="AF11" s="58">
        <v>0.47089881293945435</v>
      </c>
      <c r="AG11" s="58">
        <v>0</v>
      </c>
      <c r="AH11" s="58">
        <v>0.48</v>
      </c>
      <c r="AI11" s="58">
        <v>0.51</v>
      </c>
      <c r="AJ11" s="141">
        <v>0.09</v>
      </c>
      <c r="AK11" s="141">
        <v>0.26</v>
      </c>
      <c r="AL11" s="141">
        <v>0</v>
      </c>
      <c r="AM11" s="141">
        <v>0</v>
      </c>
      <c r="AN11" s="141">
        <v>0</v>
      </c>
      <c r="AO11" s="99">
        <v>0.24</v>
      </c>
    </row>
    <row r="12" spans="2:41" ht="15" customHeight="1" thickBot="1" x14ac:dyDescent="0.25">
      <c r="B12" s="113" t="s">
        <v>17</v>
      </c>
      <c r="C12" s="115">
        <v>100</v>
      </c>
      <c r="D12" s="40">
        <v>100.00000000000001</v>
      </c>
      <c r="E12" s="40">
        <v>100</v>
      </c>
      <c r="F12" s="40">
        <v>100</v>
      </c>
      <c r="G12" s="40">
        <v>100</v>
      </c>
      <c r="H12" s="40">
        <v>100</v>
      </c>
      <c r="I12" s="40">
        <v>99.999999999999986</v>
      </c>
      <c r="J12" s="40">
        <v>100</v>
      </c>
      <c r="K12" s="40">
        <v>100.00000000000001</v>
      </c>
      <c r="L12" s="40">
        <v>100</v>
      </c>
      <c r="M12" s="40">
        <v>100.00000000000001</v>
      </c>
      <c r="N12" s="40">
        <v>100</v>
      </c>
      <c r="O12" s="40">
        <v>100</v>
      </c>
      <c r="P12" s="40">
        <v>100</v>
      </c>
      <c r="Q12" s="40">
        <v>100</v>
      </c>
      <c r="R12" s="40">
        <v>100.00000000000001</v>
      </c>
      <c r="S12" s="40">
        <v>100</v>
      </c>
      <c r="T12" s="40">
        <v>100</v>
      </c>
      <c r="U12" s="40">
        <v>100</v>
      </c>
      <c r="V12" s="40">
        <v>100</v>
      </c>
      <c r="W12" s="40">
        <v>99.999999999999986</v>
      </c>
      <c r="X12" s="40">
        <v>100.00000000000001</v>
      </c>
      <c r="Y12" s="40">
        <v>100.00000000000001</v>
      </c>
      <c r="Z12" s="40">
        <v>100</v>
      </c>
      <c r="AA12" s="40">
        <v>100</v>
      </c>
      <c r="AB12" s="40">
        <v>100.00000000000001</v>
      </c>
      <c r="AC12" s="40">
        <v>100</v>
      </c>
      <c r="AD12" s="40">
        <v>99.999999999999986</v>
      </c>
      <c r="AE12" s="40">
        <v>100.00000000000001</v>
      </c>
      <c r="AF12" s="40">
        <v>99.999999999999986</v>
      </c>
      <c r="AG12" s="40">
        <v>99.999999999999986</v>
      </c>
      <c r="AH12" s="40">
        <v>99.999999999999986</v>
      </c>
      <c r="AI12" s="40">
        <v>99.999999999999986</v>
      </c>
      <c r="AJ12" s="123">
        <f>SUM(AJ5:AJ11)</f>
        <v>100.00000000000001</v>
      </c>
      <c r="AK12" s="123">
        <v>100.01</v>
      </c>
      <c r="AL12" s="123">
        <v>99.989999999999981</v>
      </c>
      <c r="AM12" s="123">
        <f>SUM(AM5:AM11)</f>
        <v>99.99</v>
      </c>
      <c r="AN12" s="123">
        <v>100</v>
      </c>
      <c r="AO12" s="41">
        <f>SUM(AO5:AO11)</f>
        <v>99.989999999999981</v>
      </c>
    </row>
    <row r="13" spans="2:41" ht="15" customHeight="1" thickBot="1" x14ac:dyDescent="0.25">
      <c r="B13" s="11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</row>
    <row r="14" spans="2:41" ht="15" customHeight="1" thickBot="1" x14ac:dyDescent="0.25">
      <c r="B14" s="116" t="s">
        <v>37</v>
      </c>
      <c r="C14" s="60">
        <v>1980</v>
      </c>
      <c r="D14" s="60">
        <v>1985</v>
      </c>
      <c r="E14" s="60">
        <v>1986</v>
      </c>
      <c r="F14" s="60">
        <v>1987</v>
      </c>
      <c r="G14" s="60">
        <v>1988</v>
      </c>
      <c r="H14" s="60">
        <v>1989</v>
      </c>
      <c r="I14" s="60">
        <v>1990</v>
      </c>
      <c r="J14" s="60">
        <v>1991</v>
      </c>
      <c r="K14" s="60">
        <v>1992</v>
      </c>
      <c r="L14" s="60">
        <v>1993</v>
      </c>
      <c r="M14" s="60">
        <v>1994</v>
      </c>
      <c r="N14" s="60">
        <v>1995</v>
      </c>
      <c r="O14" s="60">
        <v>1996</v>
      </c>
      <c r="P14" s="60">
        <v>1997</v>
      </c>
      <c r="Q14" s="60">
        <v>1998</v>
      </c>
      <c r="R14" s="60">
        <v>1999</v>
      </c>
      <c r="S14" s="60">
        <v>2000</v>
      </c>
      <c r="T14" s="60">
        <v>2001</v>
      </c>
      <c r="U14" s="60">
        <v>2002</v>
      </c>
      <c r="V14" s="60">
        <v>2003</v>
      </c>
      <c r="W14" s="60">
        <v>2004</v>
      </c>
      <c r="X14" s="60">
        <v>2005</v>
      </c>
      <c r="Y14" s="60">
        <v>2006</v>
      </c>
      <c r="Z14" s="60">
        <v>2007</v>
      </c>
      <c r="AA14" s="60">
        <v>2008</v>
      </c>
      <c r="AB14" s="60">
        <v>2009</v>
      </c>
      <c r="AC14" s="60">
        <v>2010</v>
      </c>
      <c r="AD14" s="60">
        <v>2011</v>
      </c>
      <c r="AE14" s="60">
        <v>2012</v>
      </c>
      <c r="AF14" s="60">
        <v>2013</v>
      </c>
      <c r="AG14" s="60">
        <v>2014</v>
      </c>
      <c r="AH14" s="60">
        <v>2015</v>
      </c>
      <c r="AI14" s="60">
        <v>2016</v>
      </c>
      <c r="AJ14" s="96">
        <v>2017</v>
      </c>
      <c r="AK14" s="96">
        <v>2018</v>
      </c>
      <c r="AL14" s="96">
        <v>2019</v>
      </c>
      <c r="AM14" s="96">
        <v>2020</v>
      </c>
      <c r="AN14" s="96">
        <v>2021</v>
      </c>
      <c r="AO14" s="61">
        <v>2022</v>
      </c>
    </row>
    <row r="15" spans="2:41" ht="15" customHeight="1" x14ac:dyDescent="0.2">
      <c r="B15" s="112" t="s">
        <v>18</v>
      </c>
      <c r="C15" s="58">
        <v>73.152697833309929</v>
      </c>
      <c r="D15" s="58">
        <v>76.435414389506846</v>
      </c>
      <c r="E15" s="58">
        <v>76.894790602655775</v>
      </c>
      <c r="F15" s="58">
        <v>84.480717883784308</v>
      </c>
      <c r="G15" s="58">
        <v>84.294314381270908</v>
      </c>
      <c r="H15" s="58">
        <v>87.437434827945779</v>
      </c>
      <c r="I15" s="58">
        <v>61.571299886421492</v>
      </c>
      <c r="J15" s="58">
        <v>78.915597520542022</v>
      </c>
      <c r="K15" s="58">
        <v>83.225302731210036</v>
      </c>
      <c r="L15" s="58">
        <v>86.588419127439323</v>
      </c>
      <c r="M15" s="58">
        <v>83.032270383807528</v>
      </c>
      <c r="N15" s="58">
        <v>87.64848586247281</v>
      </c>
      <c r="O15" s="58">
        <v>74.367054720127285</v>
      </c>
      <c r="P15" s="58">
        <v>73.354696695167789</v>
      </c>
      <c r="Q15" s="58">
        <v>84.925647585545249</v>
      </c>
      <c r="R15" s="58">
        <v>88.811581980462435</v>
      </c>
      <c r="S15" s="58">
        <v>80.850156710914462</v>
      </c>
      <c r="T15" s="58">
        <v>89.772552312968017</v>
      </c>
      <c r="U15" s="58">
        <v>74.55868578427841</v>
      </c>
      <c r="V15" s="58">
        <v>77.365468260805613</v>
      </c>
      <c r="W15" s="58">
        <v>76.666705241109554</v>
      </c>
      <c r="X15" s="58">
        <v>69.556151688818431</v>
      </c>
      <c r="Y15" s="58">
        <v>75.568194270936075</v>
      </c>
      <c r="Z15" s="58">
        <v>72.207879561213488</v>
      </c>
      <c r="AA15" s="58">
        <v>77.575158990171516</v>
      </c>
      <c r="AB15" s="58">
        <v>66.847486966848493</v>
      </c>
      <c r="AC15" s="58">
        <v>64.039506172839509</v>
      </c>
      <c r="AD15" s="58">
        <v>67.665844720709615</v>
      </c>
      <c r="AE15" s="58">
        <v>72.02269375921621</v>
      </c>
      <c r="AF15" s="58">
        <v>73.126699293094077</v>
      </c>
      <c r="AG15" s="58">
        <v>68.47</v>
      </c>
      <c r="AH15" s="58">
        <v>53.6</v>
      </c>
      <c r="AI15" s="58">
        <v>56.48</v>
      </c>
      <c r="AJ15" s="141">
        <v>52.41</v>
      </c>
      <c r="AK15" s="141">
        <v>54.32</v>
      </c>
      <c r="AL15" s="141">
        <v>54.49</v>
      </c>
      <c r="AM15" s="141">
        <v>67.3</v>
      </c>
      <c r="AN15" s="141">
        <v>54.39</v>
      </c>
      <c r="AO15" s="99">
        <v>44.78</v>
      </c>
    </row>
    <row r="16" spans="2:41" ht="15" customHeight="1" x14ac:dyDescent="0.2">
      <c r="B16" s="112" t="s">
        <v>19</v>
      </c>
      <c r="C16" s="58">
        <v>0</v>
      </c>
      <c r="D16" s="58">
        <v>0</v>
      </c>
      <c r="E16" s="58">
        <v>0</v>
      </c>
      <c r="F16" s="58">
        <v>1.9268353106333784</v>
      </c>
      <c r="G16" s="58">
        <v>0</v>
      </c>
      <c r="H16" s="58">
        <v>1.694473409801877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1.1914638643067847</v>
      </c>
      <c r="T16" s="58">
        <v>0</v>
      </c>
      <c r="U16" s="58">
        <v>0</v>
      </c>
      <c r="V16" s="58">
        <v>0</v>
      </c>
      <c r="W16" s="58">
        <v>0</v>
      </c>
      <c r="X16" s="58">
        <v>1.3791001097427142</v>
      </c>
      <c r="Y16" s="58">
        <v>1.1955640300699149</v>
      </c>
      <c r="Z16" s="58">
        <v>0</v>
      </c>
      <c r="AA16" s="58">
        <v>0</v>
      </c>
      <c r="AB16" s="58">
        <v>0</v>
      </c>
      <c r="AC16" s="58">
        <v>0</v>
      </c>
      <c r="AD16" s="58">
        <v>2.7980410288023565</v>
      </c>
      <c r="AE16" s="58">
        <v>0</v>
      </c>
      <c r="AF16" s="58">
        <v>1.2724306688417617</v>
      </c>
      <c r="AG16" s="58">
        <v>0</v>
      </c>
      <c r="AH16" s="58">
        <v>0</v>
      </c>
      <c r="AI16" s="58">
        <v>0.65</v>
      </c>
      <c r="AJ16" s="141">
        <v>0</v>
      </c>
      <c r="AK16" s="141">
        <v>1.63</v>
      </c>
      <c r="AL16" s="141">
        <v>0.67</v>
      </c>
      <c r="AM16" s="141">
        <v>0</v>
      </c>
      <c r="AN16" s="141">
        <v>0</v>
      </c>
      <c r="AO16" s="99">
        <v>0</v>
      </c>
    </row>
    <row r="17" spans="2:41" ht="15" customHeight="1" x14ac:dyDescent="0.2">
      <c r="B17" s="112" t="s">
        <v>53</v>
      </c>
      <c r="C17" s="58">
        <v>26.847302166690064</v>
      </c>
      <c r="D17" s="58">
        <v>21.491030669324246</v>
      </c>
      <c r="E17" s="58">
        <v>23.105209397344229</v>
      </c>
      <c r="F17" s="58">
        <v>11.627074788736271</v>
      </c>
      <c r="G17" s="58">
        <v>13.054945054945055</v>
      </c>
      <c r="H17" s="58">
        <v>8.9598540145985393</v>
      </c>
      <c r="I17" s="58">
        <v>36.446951004582303</v>
      </c>
      <c r="J17" s="58">
        <v>19.237422516938157</v>
      </c>
      <c r="K17" s="58">
        <v>16.774697268789961</v>
      </c>
      <c r="L17" s="58">
        <v>13.411580872560682</v>
      </c>
      <c r="M17" s="58">
        <v>10.336070269238114</v>
      </c>
      <c r="N17" s="58">
        <v>12.351514137527188</v>
      </c>
      <c r="O17" s="58">
        <v>19.229298291238965</v>
      </c>
      <c r="P17" s="58">
        <v>20.381545649211603</v>
      </c>
      <c r="Q17" s="58">
        <v>15.074352414454751</v>
      </c>
      <c r="R17" s="58">
        <v>5.374587110829995</v>
      </c>
      <c r="S17" s="58">
        <v>10.194275442477876</v>
      </c>
      <c r="T17" s="58">
        <v>2.8539435929736161</v>
      </c>
      <c r="U17" s="58">
        <v>19.436558829886881</v>
      </c>
      <c r="V17" s="58">
        <v>11.935029732512451</v>
      </c>
      <c r="W17" s="58">
        <v>16.617869996412576</v>
      </c>
      <c r="X17" s="58">
        <v>21.659553712961834</v>
      </c>
      <c r="Y17" s="58">
        <v>13.340785061476756</v>
      </c>
      <c r="Z17" s="58">
        <v>19.290384482229939</v>
      </c>
      <c r="AA17" s="58">
        <v>16.414530738099828</v>
      </c>
      <c r="AB17" s="58">
        <v>26.935850727642357</v>
      </c>
      <c r="AC17" s="58">
        <v>30.711490978157645</v>
      </c>
      <c r="AD17" s="58">
        <v>24.734579951368197</v>
      </c>
      <c r="AE17" s="58">
        <v>21.192505394349887</v>
      </c>
      <c r="AF17" s="58">
        <v>24.683147195382105</v>
      </c>
      <c r="AG17" s="58">
        <v>27.8</v>
      </c>
      <c r="AH17" s="58">
        <v>37.57</v>
      </c>
      <c r="AI17" s="58">
        <v>36.28</v>
      </c>
      <c r="AJ17" s="141">
        <v>41.93</v>
      </c>
      <c r="AK17" s="141">
        <v>40.46</v>
      </c>
      <c r="AL17" s="141">
        <v>36.99</v>
      </c>
      <c r="AM17" s="141">
        <v>31.84</v>
      </c>
      <c r="AN17" s="141">
        <v>37.17</v>
      </c>
      <c r="AO17" s="99">
        <v>47.13</v>
      </c>
    </row>
    <row r="18" spans="2:41" ht="15" customHeight="1" thickBot="1" x14ac:dyDescent="0.25">
      <c r="B18" s="112" t="s">
        <v>20</v>
      </c>
      <c r="C18" s="58">
        <v>0</v>
      </c>
      <c r="D18" s="58">
        <v>2.0735549411689065</v>
      </c>
      <c r="E18" s="58">
        <v>0</v>
      </c>
      <c r="F18" s="58">
        <v>1.9653720168460458</v>
      </c>
      <c r="G18" s="58">
        <v>2.650740563784042</v>
      </c>
      <c r="H18" s="58">
        <v>1.9082377476538059</v>
      </c>
      <c r="I18" s="58">
        <v>1.9817491089962009</v>
      </c>
      <c r="J18" s="58">
        <v>1.8469799625198211</v>
      </c>
      <c r="K18" s="58">
        <v>0</v>
      </c>
      <c r="L18" s="58">
        <v>0</v>
      </c>
      <c r="M18" s="58">
        <v>6.631659346954363</v>
      </c>
      <c r="N18" s="58">
        <v>0</v>
      </c>
      <c r="O18" s="58">
        <v>6.4036469886337555</v>
      </c>
      <c r="P18" s="58">
        <v>6.2637576556206112</v>
      </c>
      <c r="Q18" s="58">
        <v>0</v>
      </c>
      <c r="R18" s="58">
        <v>5.813830908707569</v>
      </c>
      <c r="S18" s="58">
        <v>7.7641039823008846</v>
      </c>
      <c r="T18" s="58">
        <v>7.3735040940583669</v>
      </c>
      <c r="U18" s="58">
        <v>6.0047553858347138</v>
      </c>
      <c r="V18" s="58">
        <v>10.699502006681936</v>
      </c>
      <c r="W18" s="58">
        <v>6.7154247624778671</v>
      </c>
      <c r="X18" s="58">
        <v>7.4051944884770151</v>
      </c>
      <c r="Y18" s="58">
        <v>9.8954566375172597</v>
      </c>
      <c r="Z18" s="58">
        <v>8.5017359565565744</v>
      </c>
      <c r="AA18" s="58">
        <v>6.010310271728657</v>
      </c>
      <c r="AB18" s="58">
        <v>6.2166623055091481</v>
      </c>
      <c r="AC18" s="58">
        <v>5.2490028490028493</v>
      </c>
      <c r="AD18" s="58">
        <v>4.8015342991198331</v>
      </c>
      <c r="AE18" s="58">
        <v>6.7848008464338969</v>
      </c>
      <c r="AF18" s="58">
        <v>0.91772284268205973</v>
      </c>
      <c r="AG18" s="58">
        <v>3.73</v>
      </c>
      <c r="AH18" s="58">
        <v>8.83</v>
      </c>
      <c r="AI18" s="58">
        <v>6.59</v>
      </c>
      <c r="AJ18" s="141">
        <v>5.66</v>
      </c>
      <c r="AK18" s="141">
        <v>3.59</v>
      </c>
      <c r="AL18" s="141">
        <v>7.85</v>
      </c>
      <c r="AM18" s="141">
        <v>0.86</v>
      </c>
      <c r="AN18" s="141">
        <v>8.4400000000000013</v>
      </c>
      <c r="AO18" s="99">
        <f>6.51+1.59</f>
        <v>8.1</v>
      </c>
    </row>
    <row r="19" spans="2:41" ht="15" customHeight="1" thickBot="1" x14ac:dyDescent="0.25">
      <c r="B19" s="113" t="s">
        <v>17</v>
      </c>
      <c r="C19" s="40">
        <v>100</v>
      </c>
      <c r="D19" s="40">
        <v>100</v>
      </c>
      <c r="E19" s="40">
        <v>100</v>
      </c>
      <c r="F19" s="40">
        <v>100</v>
      </c>
      <c r="G19" s="40">
        <v>100</v>
      </c>
      <c r="H19" s="40">
        <v>99.999999999999986</v>
      </c>
      <c r="I19" s="40">
        <v>99.999999999999986</v>
      </c>
      <c r="J19" s="40">
        <v>100</v>
      </c>
      <c r="K19" s="40">
        <v>100</v>
      </c>
      <c r="L19" s="40">
        <v>100</v>
      </c>
      <c r="M19" s="40">
        <v>100</v>
      </c>
      <c r="N19" s="40">
        <v>100</v>
      </c>
      <c r="O19" s="40">
        <v>100</v>
      </c>
      <c r="P19" s="40">
        <v>100</v>
      </c>
      <c r="Q19" s="40">
        <v>100</v>
      </c>
      <c r="R19" s="40">
        <v>100</v>
      </c>
      <c r="S19" s="40">
        <v>100</v>
      </c>
      <c r="T19" s="40">
        <v>100</v>
      </c>
      <c r="U19" s="40">
        <v>100</v>
      </c>
      <c r="V19" s="40">
        <v>100</v>
      </c>
      <c r="W19" s="40">
        <v>100</v>
      </c>
      <c r="X19" s="40">
        <v>100</v>
      </c>
      <c r="Y19" s="40">
        <v>100</v>
      </c>
      <c r="Z19" s="40">
        <v>100</v>
      </c>
      <c r="AA19" s="40">
        <v>100</v>
      </c>
      <c r="AB19" s="40">
        <v>100</v>
      </c>
      <c r="AC19" s="40">
        <v>100</v>
      </c>
      <c r="AD19" s="40">
        <v>100.00000000000001</v>
      </c>
      <c r="AE19" s="40">
        <v>99.999999999999986</v>
      </c>
      <c r="AF19" s="40">
        <v>100</v>
      </c>
      <c r="AG19" s="40">
        <v>100</v>
      </c>
      <c r="AH19" s="40">
        <v>100</v>
      </c>
      <c r="AI19" s="40">
        <v>100</v>
      </c>
      <c r="AJ19" s="123">
        <f>SUM(AJ15:AJ18)</f>
        <v>100</v>
      </c>
      <c r="AK19" s="123">
        <v>100</v>
      </c>
      <c r="AL19" s="123">
        <v>100</v>
      </c>
      <c r="AM19" s="123">
        <f>SUM(AM15:AM18)</f>
        <v>100</v>
      </c>
      <c r="AN19" s="123">
        <v>100</v>
      </c>
      <c r="AO19" s="41">
        <f>SUM(AO15:AO18)</f>
        <v>100.00999999999999</v>
      </c>
    </row>
    <row r="20" spans="2:41" ht="12" customHeight="1" x14ac:dyDescent="0.2"/>
    <row r="21" spans="2:41" ht="12" customHeight="1" x14ac:dyDescent="0.2">
      <c r="B21" s="36" t="s">
        <v>54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</row>
  </sheetData>
  <sheetProtection selectLockedCells="1" selectUnlockedCells="1"/>
  <mergeCells count="1">
    <mergeCell ref="B2:AO2"/>
  </mergeCells>
  <pageMargins left="0.7" right="0.7" top="0.75" bottom="0.75" header="0.3" footer="0.3"/>
  <pageSetup paperSize="9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T26"/>
  <sheetViews>
    <sheetView showGridLines="0" zoomScale="110" zoomScaleNormal="110" workbookViewId="0">
      <pane xSplit="2" ySplit="4" topLeftCell="Q5" activePane="bottomRight" state="frozen"/>
      <selection pane="topRight" activeCell="C1" sqref="C1"/>
      <selection pane="bottomLeft" activeCell="A5" sqref="A5"/>
      <selection pane="bottomRight" activeCell="B2" sqref="B2:AO2"/>
    </sheetView>
  </sheetViews>
  <sheetFormatPr defaultColWidth="11.42578125" defaultRowHeight="12.75" x14ac:dyDescent="0.2"/>
  <cols>
    <col min="1" max="1" width="4.42578125" customWidth="1"/>
    <col min="2" max="2" width="36.85546875" customWidth="1"/>
    <col min="3" max="32" width="6.7109375" style="34" customWidth="1"/>
    <col min="33" max="41" width="6.7109375" customWidth="1"/>
    <col min="42" max="42" width="6.85546875" bestFit="1" customWidth="1"/>
    <col min="43" max="43" width="16.7109375" bestFit="1" customWidth="1"/>
    <col min="44" max="44" width="7.28515625" bestFit="1" customWidth="1"/>
    <col min="45" max="45" width="2.85546875" bestFit="1" customWidth="1"/>
    <col min="46" max="46" width="6.85546875" bestFit="1" customWidth="1"/>
  </cols>
  <sheetData>
    <row r="1" spans="2:46" ht="137.44999999999999" customHeight="1" thickBot="1" x14ac:dyDescent="0.25">
      <c r="C1"/>
    </row>
    <row r="2" spans="2:46" ht="29.1" customHeight="1" thickBot="1" x14ac:dyDescent="0.25">
      <c r="B2" s="167" t="s">
        <v>38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9"/>
    </row>
    <row r="3" spans="2:46" ht="13.5" thickBot="1" x14ac:dyDescent="0.25">
      <c r="C3"/>
    </row>
    <row r="4" spans="2:46" ht="13.5" thickBot="1" x14ac:dyDescent="0.25">
      <c r="B4" s="116" t="s">
        <v>36</v>
      </c>
      <c r="C4" s="50">
        <v>1980</v>
      </c>
      <c r="D4" s="51">
        <v>1985</v>
      </c>
      <c r="E4" s="51">
        <v>1986</v>
      </c>
      <c r="F4" s="51">
        <v>1987</v>
      </c>
      <c r="G4" s="51">
        <v>1988</v>
      </c>
      <c r="H4" s="51">
        <v>1989</v>
      </c>
      <c r="I4" s="51">
        <v>1990</v>
      </c>
      <c r="J4" s="51">
        <v>1991</v>
      </c>
      <c r="K4" s="51">
        <v>1992</v>
      </c>
      <c r="L4" s="51">
        <v>1993</v>
      </c>
      <c r="M4" s="51">
        <v>1994</v>
      </c>
      <c r="N4" s="51">
        <v>1995</v>
      </c>
      <c r="O4" s="51">
        <v>1996</v>
      </c>
      <c r="P4" s="51">
        <v>1997</v>
      </c>
      <c r="Q4" s="51">
        <v>1998</v>
      </c>
      <c r="R4" s="51">
        <v>1999</v>
      </c>
      <c r="S4" s="51">
        <v>2000</v>
      </c>
      <c r="T4" s="51">
        <v>2001</v>
      </c>
      <c r="U4" s="51">
        <v>2002</v>
      </c>
      <c r="V4" s="51">
        <v>2003</v>
      </c>
      <c r="W4" s="51">
        <v>2004</v>
      </c>
      <c r="X4" s="51">
        <v>2005</v>
      </c>
      <c r="Y4" s="51">
        <v>2006</v>
      </c>
      <c r="Z4" s="51">
        <v>2007</v>
      </c>
      <c r="AA4" s="51">
        <v>2008</v>
      </c>
      <c r="AB4" s="51">
        <v>2009</v>
      </c>
      <c r="AC4" s="51">
        <v>2010</v>
      </c>
      <c r="AD4" s="51">
        <v>2011</v>
      </c>
      <c r="AE4" s="51">
        <v>2012</v>
      </c>
      <c r="AF4" s="51">
        <v>2013</v>
      </c>
      <c r="AG4" s="51">
        <v>2014</v>
      </c>
      <c r="AH4" s="51">
        <v>2015</v>
      </c>
      <c r="AI4" s="127">
        <v>2016</v>
      </c>
      <c r="AJ4" s="127">
        <v>2017</v>
      </c>
      <c r="AK4" s="127">
        <v>2018</v>
      </c>
      <c r="AL4" s="127">
        <v>2019</v>
      </c>
      <c r="AM4" s="127">
        <v>2020</v>
      </c>
      <c r="AN4" s="127">
        <v>2021</v>
      </c>
      <c r="AO4" s="52">
        <v>2022</v>
      </c>
    </row>
    <row r="5" spans="2:46" ht="15" customHeight="1" x14ac:dyDescent="0.2">
      <c r="B5" s="64" t="s">
        <v>10</v>
      </c>
      <c r="C5" s="65">
        <v>7.1990922449265069</v>
      </c>
      <c r="D5" s="66">
        <v>6.5760421203468216</v>
      </c>
      <c r="E5" s="66">
        <v>6.8989855857627358</v>
      </c>
      <c r="F5" s="66">
        <v>7.4816379359832546</v>
      </c>
      <c r="G5" s="66">
        <v>7.1800176990208247</v>
      </c>
      <c r="H5" s="66">
        <v>6.7823599131195511</v>
      </c>
      <c r="I5" s="66">
        <v>8.2175765038793109</v>
      </c>
      <c r="J5" s="66">
        <v>7.6600581347606642</v>
      </c>
      <c r="K5" s="66">
        <v>7.72678697629018</v>
      </c>
      <c r="L5" s="66">
        <v>8.553576089793788</v>
      </c>
      <c r="M5" s="66">
        <v>8.0233537004498938</v>
      </c>
      <c r="N5" s="66">
        <v>8.3667414263693249</v>
      </c>
      <c r="O5" s="66">
        <v>7.9013995867255424</v>
      </c>
      <c r="P5" s="66">
        <v>8.3096716594347022</v>
      </c>
      <c r="Q5" s="66">
        <v>7.9809793005636909</v>
      </c>
      <c r="R5" s="66">
        <v>7.2676674107280679</v>
      </c>
      <c r="S5" s="66">
        <v>7.1579584719857303</v>
      </c>
      <c r="T5" s="66">
        <v>7.7735495610981236</v>
      </c>
      <c r="U5" s="66">
        <v>7.6044998497272349</v>
      </c>
      <c r="V5" s="66">
        <v>6.4667166728977268</v>
      </c>
      <c r="W5" s="66">
        <v>7.3916176890167602</v>
      </c>
      <c r="X5" s="66">
        <v>7.4084914791957432</v>
      </c>
      <c r="Y5" s="66">
        <v>6.6073469203435824</v>
      </c>
      <c r="Z5" s="66">
        <v>7.2506211048337947</v>
      </c>
      <c r="AA5" s="66">
        <v>7.5239385246799078</v>
      </c>
      <c r="AB5" s="66">
        <v>7.8726381238163601</v>
      </c>
      <c r="AC5" s="66">
        <v>7.3852308456605718</v>
      </c>
      <c r="AD5" s="66">
        <v>6.8056568349236972</v>
      </c>
      <c r="AE5" s="66">
        <v>7.0147509687427902</v>
      </c>
      <c r="AF5" s="66">
        <v>6.5</v>
      </c>
      <c r="AG5" s="66">
        <v>6.58</v>
      </c>
      <c r="AH5" s="66">
        <v>6.17</v>
      </c>
      <c r="AI5" s="130">
        <v>7.37</v>
      </c>
      <c r="AJ5" s="138">
        <v>7.22</v>
      </c>
      <c r="AK5" s="138">
        <v>7.51</v>
      </c>
      <c r="AL5" s="138">
        <v>8.5500000000000007</v>
      </c>
      <c r="AM5" s="138">
        <v>7.12</v>
      </c>
      <c r="AN5" s="138">
        <v>8.1300000000000008</v>
      </c>
      <c r="AO5" s="67">
        <v>8.19</v>
      </c>
    </row>
    <row r="6" spans="2:46" ht="15" customHeight="1" x14ac:dyDescent="0.2">
      <c r="B6" s="55" t="s">
        <v>11</v>
      </c>
      <c r="C6" s="68">
        <v>55.065749169587704</v>
      </c>
      <c r="D6" s="69">
        <v>52.67930059057079</v>
      </c>
      <c r="E6" s="69">
        <v>51.651309990724585</v>
      </c>
      <c r="F6" s="69">
        <v>50.432282280201711</v>
      </c>
      <c r="G6" s="69">
        <v>47.923736536563737</v>
      </c>
      <c r="H6" s="69">
        <v>48.224186541515977</v>
      </c>
      <c r="I6" s="69">
        <v>47.374556010017827</v>
      </c>
      <c r="J6" s="69">
        <v>45.267895323353599</v>
      </c>
      <c r="K6" s="69">
        <v>45.049343762574139</v>
      </c>
      <c r="L6" s="69">
        <v>42.915759324615699</v>
      </c>
      <c r="M6" s="69">
        <v>46.629224730745065</v>
      </c>
      <c r="N6" s="69">
        <v>44.088735520973032</v>
      </c>
      <c r="O6" s="69">
        <v>44.393809660313792</v>
      </c>
      <c r="P6" s="69">
        <v>44.685325544520815</v>
      </c>
      <c r="Q6" s="69">
        <v>43.673268202829298</v>
      </c>
      <c r="R6" s="69">
        <v>43.383568111254398</v>
      </c>
      <c r="S6" s="69">
        <v>43.525964971652634</v>
      </c>
      <c r="T6" s="69">
        <v>42.496528578529819</v>
      </c>
      <c r="U6" s="69">
        <v>38.724307957434632</v>
      </c>
      <c r="V6" s="69">
        <v>40.469672088477907</v>
      </c>
      <c r="W6" s="69">
        <v>40.803438904499252</v>
      </c>
      <c r="X6" s="69">
        <v>43.993544076888988</v>
      </c>
      <c r="Y6" s="69">
        <v>44.535828122068409</v>
      </c>
      <c r="Z6" s="69">
        <v>49.452033447480403</v>
      </c>
      <c r="AA6" s="69">
        <v>50.151126654772568</v>
      </c>
      <c r="AB6" s="69">
        <v>48.483072319892081</v>
      </c>
      <c r="AC6" s="69">
        <v>53.13938194595201</v>
      </c>
      <c r="AD6" s="69">
        <v>52.927398839301674</v>
      </c>
      <c r="AE6" s="69">
        <v>52.262010237413023</v>
      </c>
      <c r="AF6" s="69">
        <v>52.41</v>
      </c>
      <c r="AG6" s="69">
        <v>51.9</v>
      </c>
      <c r="AH6" s="69">
        <v>52.03</v>
      </c>
      <c r="AI6" s="131">
        <v>51.14</v>
      </c>
      <c r="AJ6" s="139">
        <v>50.93</v>
      </c>
      <c r="AK6" s="139">
        <v>50.53</v>
      </c>
      <c r="AL6" s="139">
        <v>48.48</v>
      </c>
      <c r="AM6" s="139">
        <v>48.53</v>
      </c>
      <c r="AN6" s="139">
        <v>54.14</v>
      </c>
      <c r="AO6" s="70">
        <v>51.35</v>
      </c>
    </row>
    <row r="7" spans="2:46" ht="15" customHeight="1" x14ac:dyDescent="0.2">
      <c r="B7" s="55" t="s">
        <v>12</v>
      </c>
      <c r="C7" s="68">
        <v>10.99582030496224</v>
      </c>
      <c r="D7" s="69">
        <v>12.359206170595135</v>
      </c>
      <c r="E7" s="69">
        <v>12.751005029254909</v>
      </c>
      <c r="F7" s="69">
        <v>14.287471604654787</v>
      </c>
      <c r="G7" s="69">
        <v>17.156085236172419</v>
      </c>
      <c r="H7" s="69">
        <v>16.082817345003271</v>
      </c>
      <c r="I7" s="69">
        <v>15.786877319992454</v>
      </c>
      <c r="J7" s="69">
        <v>18.605679202423079</v>
      </c>
      <c r="K7" s="69">
        <v>17.723448723546749</v>
      </c>
      <c r="L7" s="71">
        <v>18.200789879247523</v>
      </c>
      <c r="M7" s="69">
        <v>16.202297044654802</v>
      </c>
      <c r="N7" s="69">
        <v>18.468461376618581</v>
      </c>
      <c r="O7" s="69">
        <v>20.689634243701207</v>
      </c>
      <c r="P7" s="69">
        <v>20.059407096997969</v>
      </c>
      <c r="Q7" s="69">
        <v>21.27216350174292</v>
      </c>
      <c r="R7" s="69">
        <v>21.398467724707434</v>
      </c>
      <c r="S7" s="69">
        <v>20.879887816483723</v>
      </c>
      <c r="T7" s="69">
        <v>20.4060932354976</v>
      </c>
      <c r="U7" s="69">
        <v>19.922763394527447</v>
      </c>
      <c r="V7" s="69">
        <v>21.131458020794387</v>
      </c>
      <c r="W7" s="69">
        <v>21.778298490870796</v>
      </c>
      <c r="X7" s="69">
        <v>20.712992177778954</v>
      </c>
      <c r="Y7" s="69">
        <v>21.228755251211432</v>
      </c>
      <c r="Z7" s="69">
        <v>18.850669887461187</v>
      </c>
      <c r="AA7" s="69">
        <v>19.383800877076819</v>
      </c>
      <c r="AB7" s="69">
        <v>19.122078191613557</v>
      </c>
      <c r="AC7" s="69">
        <v>17.021412015733635</v>
      </c>
      <c r="AD7" s="69">
        <v>17.600887540935435</v>
      </c>
      <c r="AE7" s="69">
        <v>18.299258773850799</v>
      </c>
      <c r="AF7" s="69">
        <v>17.73</v>
      </c>
      <c r="AG7" s="69">
        <v>18.25</v>
      </c>
      <c r="AH7" s="69">
        <v>17.45</v>
      </c>
      <c r="AI7" s="131">
        <v>17.079999999999998</v>
      </c>
      <c r="AJ7" s="139">
        <v>17.04</v>
      </c>
      <c r="AK7" s="139">
        <v>16.45</v>
      </c>
      <c r="AL7" s="139">
        <v>16.63</v>
      </c>
      <c r="AM7" s="139">
        <v>15.05</v>
      </c>
      <c r="AN7" s="139">
        <v>14.75</v>
      </c>
      <c r="AO7" s="70">
        <v>15.16</v>
      </c>
      <c r="AP7" s="48"/>
      <c r="AQ7" s="48"/>
      <c r="AR7" s="48"/>
      <c r="AS7" s="48"/>
      <c r="AT7" s="48"/>
    </row>
    <row r="8" spans="2:46" ht="15" customHeight="1" x14ac:dyDescent="0.2">
      <c r="B8" s="55" t="s">
        <v>13</v>
      </c>
      <c r="C8" s="68">
        <v>18.727381842275683</v>
      </c>
      <c r="D8" s="69">
        <v>18.866722458486873</v>
      </c>
      <c r="E8" s="69">
        <v>18.101973095230612</v>
      </c>
      <c r="F8" s="69">
        <v>17.94014587847909</v>
      </c>
      <c r="G8" s="69">
        <v>17.618282667710389</v>
      </c>
      <c r="H8" s="69">
        <v>19.541612707038013</v>
      </c>
      <c r="I8" s="69">
        <v>17.904128586144939</v>
      </c>
      <c r="J8" s="69">
        <v>19.019788205454294</v>
      </c>
      <c r="K8" s="69">
        <v>19.146444646582768</v>
      </c>
      <c r="L8" s="71">
        <v>19.130591998226436</v>
      </c>
      <c r="M8" s="69">
        <v>18.154031840581631</v>
      </c>
      <c r="N8" s="69">
        <v>17.138626053112308</v>
      </c>
      <c r="O8" s="69">
        <v>15.175604294842287</v>
      </c>
      <c r="P8" s="69">
        <v>14.596878517176206</v>
      </c>
      <c r="Q8" s="69">
        <v>14.762872704718866</v>
      </c>
      <c r="R8" s="69">
        <v>15.476820148024725</v>
      </c>
      <c r="S8" s="69">
        <v>16.014860435134672</v>
      </c>
      <c r="T8" s="69">
        <v>17.222876103119695</v>
      </c>
      <c r="U8" s="69">
        <v>17.126272903377679</v>
      </c>
      <c r="V8" s="69">
        <v>16.848175876804838</v>
      </c>
      <c r="W8" s="69">
        <v>16.307894804381959</v>
      </c>
      <c r="X8" s="69">
        <v>16.023609981104077</v>
      </c>
      <c r="Y8" s="69">
        <v>16.006403866117338</v>
      </c>
      <c r="Z8" s="69">
        <v>13.95051202145865</v>
      </c>
      <c r="AA8" s="69">
        <v>14.710257739071558</v>
      </c>
      <c r="AB8" s="69">
        <v>16.142910263838324</v>
      </c>
      <c r="AC8" s="69">
        <v>13.832522717819447</v>
      </c>
      <c r="AD8" s="69">
        <v>13.714400891205655</v>
      </c>
      <c r="AE8" s="69">
        <v>14.160110866301792</v>
      </c>
      <c r="AF8" s="69">
        <v>15.5</v>
      </c>
      <c r="AG8" s="69">
        <v>15.64</v>
      </c>
      <c r="AH8" s="69">
        <v>16.09</v>
      </c>
      <c r="AI8" s="131">
        <v>15.79</v>
      </c>
      <c r="AJ8" s="139">
        <v>16.39</v>
      </c>
      <c r="AK8" s="139">
        <v>16.690000000000001</v>
      </c>
      <c r="AL8" s="139">
        <v>18.29</v>
      </c>
      <c r="AM8" s="139">
        <v>21.91</v>
      </c>
      <c r="AN8" s="139">
        <v>17.34</v>
      </c>
      <c r="AO8" s="70">
        <v>18.07</v>
      </c>
      <c r="AP8" s="48"/>
      <c r="AQ8" s="48"/>
      <c r="AR8" s="48"/>
      <c r="AS8" s="48"/>
      <c r="AT8" s="48"/>
    </row>
    <row r="9" spans="2:46" ht="15" customHeight="1" x14ac:dyDescent="0.2">
      <c r="B9" s="55" t="s">
        <v>50</v>
      </c>
      <c r="C9" s="68">
        <v>0.96246018111387344</v>
      </c>
      <c r="D9" s="69">
        <v>1.0176606380780659</v>
      </c>
      <c r="E9" s="69">
        <v>1.3340226225648422</v>
      </c>
      <c r="F9" s="69">
        <v>0.44437142256826545</v>
      </c>
      <c r="G9" s="69">
        <v>0.81333870404737729</v>
      </c>
      <c r="H9" s="69">
        <v>0.69433535007074076</v>
      </c>
      <c r="I9" s="69">
        <v>1.1599084710176164</v>
      </c>
      <c r="J9" s="69">
        <v>0.73017505506189628</v>
      </c>
      <c r="K9" s="69">
        <v>1.259693442835335</v>
      </c>
      <c r="L9" s="71">
        <v>1.2846264968909009</v>
      </c>
      <c r="M9" s="69">
        <v>1.6448694982329326</v>
      </c>
      <c r="N9" s="69">
        <v>1.338041238539748</v>
      </c>
      <c r="O9" s="69">
        <v>1.5671468282165799</v>
      </c>
      <c r="P9" s="69">
        <v>1.2096652887004411</v>
      </c>
      <c r="Q9" s="69">
        <v>1.2372427837370652</v>
      </c>
      <c r="R9" s="69">
        <v>1.2378270223946977</v>
      </c>
      <c r="S9" s="69">
        <v>1.011107979138139</v>
      </c>
      <c r="T9" s="69">
        <v>0.6341956150978173</v>
      </c>
      <c r="U9" s="69">
        <v>0.79569481748257065</v>
      </c>
      <c r="V9" s="69">
        <v>0.95019726432788942</v>
      </c>
      <c r="W9" s="69">
        <v>1.0887079173597349</v>
      </c>
      <c r="X9" s="69">
        <v>1.0475624553968768</v>
      </c>
      <c r="Y9" s="69">
        <v>0.94830476567989375</v>
      </c>
      <c r="Z9" s="69">
        <v>0.89265432765736041</v>
      </c>
      <c r="AA9" s="69">
        <v>0.62975811740956122</v>
      </c>
      <c r="AB9" s="69">
        <v>0.58886707771599545</v>
      </c>
      <c r="AC9" s="69">
        <v>0.57939771674432217</v>
      </c>
      <c r="AD9" s="69">
        <v>0.44098799498747721</v>
      </c>
      <c r="AE9" s="69">
        <v>0.15280893617163549</v>
      </c>
      <c r="AF9" s="69">
        <v>0.33</v>
      </c>
      <c r="AG9" s="69">
        <v>0.52</v>
      </c>
      <c r="AH9" s="69">
        <v>0.23</v>
      </c>
      <c r="AI9" s="131">
        <v>0.48</v>
      </c>
      <c r="AJ9" s="139">
        <v>0.2</v>
      </c>
      <c r="AK9" s="139">
        <v>0.2</v>
      </c>
      <c r="AL9" s="139">
        <v>0.39</v>
      </c>
      <c r="AM9" s="139">
        <v>0.28000000000000003</v>
      </c>
      <c r="AN9" s="139">
        <v>0.27</v>
      </c>
      <c r="AO9" s="70">
        <v>0.26</v>
      </c>
      <c r="AP9" s="48"/>
      <c r="AQ9" s="48"/>
      <c r="AR9" s="48"/>
      <c r="AS9" s="48"/>
      <c r="AT9" s="48"/>
    </row>
    <row r="10" spans="2:46" ht="15" customHeight="1" x14ac:dyDescent="0.2">
      <c r="B10" s="55" t="s">
        <v>15</v>
      </c>
      <c r="C10" s="68">
        <v>7.0494962571339901</v>
      </c>
      <c r="D10" s="69">
        <v>8.50106802192232</v>
      </c>
      <c r="E10" s="69">
        <v>9.2627036764623192</v>
      </c>
      <c r="F10" s="69">
        <v>9.4140908781128836</v>
      </c>
      <c r="G10" s="69">
        <v>9.3085391564852511</v>
      </c>
      <c r="H10" s="69">
        <v>8.6746881432524461</v>
      </c>
      <c r="I10" s="69">
        <v>9.5569531089478517</v>
      </c>
      <c r="J10" s="69">
        <v>7.7120495331068311</v>
      </c>
      <c r="K10" s="69">
        <v>8.0414418601356648</v>
      </c>
      <c r="L10" s="71">
        <v>9.2594256301334106</v>
      </c>
      <c r="M10" s="69">
        <v>8.7083008791005536</v>
      </c>
      <c r="N10" s="69">
        <v>9.8199278738235591</v>
      </c>
      <c r="O10" s="69">
        <v>9.5361727199640693</v>
      </c>
      <c r="P10" s="69">
        <v>9.3909268356562929</v>
      </c>
      <c r="Q10" s="69">
        <v>9.476243235305235</v>
      </c>
      <c r="R10" s="69">
        <v>9.6062127411905287</v>
      </c>
      <c r="S10" s="69">
        <v>9.4861920677440885</v>
      </c>
      <c r="T10" s="69">
        <v>9.4423549273380694</v>
      </c>
      <c r="U10" s="69">
        <v>9.1444942956627742</v>
      </c>
      <c r="V10" s="69">
        <v>7.0678759656171666</v>
      </c>
      <c r="W10" s="69">
        <v>7.4417677551747579</v>
      </c>
      <c r="X10" s="69">
        <v>7.672692635881968</v>
      </c>
      <c r="Y10" s="69">
        <v>8.4242306839732564</v>
      </c>
      <c r="Z10" s="69">
        <v>8.0255267222175277</v>
      </c>
      <c r="AA10" s="69">
        <v>6.7378922280649984</v>
      </c>
      <c r="AB10" s="69">
        <v>6.9597800050156087</v>
      </c>
      <c r="AC10" s="69">
        <v>7.0465062912869474</v>
      </c>
      <c r="AD10" s="69">
        <v>7.4339018513284101</v>
      </c>
      <c r="AE10" s="69">
        <v>7.3815860300435645</v>
      </c>
      <c r="AF10" s="69">
        <v>6.79</v>
      </c>
      <c r="AG10" s="69">
        <v>6.19</v>
      </c>
      <c r="AH10" s="69">
        <v>7.25</v>
      </c>
      <c r="AI10" s="131">
        <v>7.73</v>
      </c>
      <c r="AJ10" s="139">
        <v>7.54</v>
      </c>
      <c r="AK10" s="139">
        <v>8.0299999999999994</v>
      </c>
      <c r="AL10" s="139">
        <v>7.3</v>
      </c>
      <c r="AM10" s="139">
        <v>6.36</v>
      </c>
      <c r="AN10" s="139">
        <v>4.6500000000000004</v>
      </c>
      <c r="AO10" s="70">
        <v>5.96</v>
      </c>
      <c r="AP10" s="48"/>
      <c r="AQ10" s="48"/>
      <c r="AR10" s="48"/>
      <c r="AS10" s="48"/>
      <c r="AT10" s="48"/>
    </row>
    <row r="11" spans="2:46" ht="15" customHeight="1" thickBot="1" x14ac:dyDescent="0.25">
      <c r="B11" s="72" t="s">
        <v>16</v>
      </c>
      <c r="C11" s="73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1.0043545458396352</v>
      </c>
      <c r="K11" s="74">
        <v>1.052840588035163</v>
      </c>
      <c r="L11" s="75">
        <v>0.65523058109224308</v>
      </c>
      <c r="M11" s="74">
        <v>0.63792230623512147</v>
      </c>
      <c r="N11" s="74">
        <v>0.77946651056344574</v>
      </c>
      <c r="O11" s="74">
        <v>0.73623266623652261</v>
      </c>
      <c r="P11" s="74">
        <v>1.7481250575135732</v>
      </c>
      <c r="Q11" s="74">
        <v>1.5972302711029187</v>
      </c>
      <c r="R11" s="74">
        <v>1.6294368417001481</v>
      </c>
      <c r="S11" s="74">
        <v>1.9240282578610146</v>
      </c>
      <c r="T11" s="74">
        <v>2.024401979318871</v>
      </c>
      <c r="U11" s="74">
        <v>6.6819667817876596</v>
      </c>
      <c r="V11" s="74">
        <v>7.0659041110800871</v>
      </c>
      <c r="W11" s="74">
        <v>5.1882744386967428</v>
      </c>
      <c r="X11" s="74">
        <v>3.1411071937533945</v>
      </c>
      <c r="Y11" s="74">
        <v>2.2491303906060862</v>
      </c>
      <c r="Z11" s="74">
        <v>1.5779824888910758</v>
      </c>
      <c r="AA11" s="74">
        <v>0.86322585892458847</v>
      </c>
      <c r="AB11" s="74">
        <v>0.83065401810807771</v>
      </c>
      <c r="AC11" s="74">
        <v>0.99554846680306708</v>
      </c>
      <c r="AD11" s="74">
        <v>1.0767660473176455</v>
      </c>
      <c r="AE11" s="74">
        <v>0.72947418747638737</v>
      </c>
      <c r="AF11" s="74">
        <v>0.74</v>
      </c>
      <c r="AG11" s="74">
        <v>0.92</v>
      </c>
      <c r="AH11" s="74">
        <v>0.79</v>
      </c>
      <c r="AI11" s="132">
        <v>0.41</v>
      </c>
      <c r="AJ11" s="140">
        <v>0.68</v>
      </c>
      <c r="AK11" s="140">
        <v>0.6</v>
      </c>
      <c r="AL11" s="140">
        <v>0.36</v>
      </c>
      <c r="AM11" s="140">
        <v>0.75</v>
      </c>
      <c r="AN11" s="140">
        <v>0.71</v>
      </c>
      <c r="AO11" s="76">
        <v>1</v>
      </c>
      <c r="AP11" s="48"/>
      <c r="AQ11" s="48"/>
      <c r="AR11" s="48"/>
      <c r="AS11" s="48"/>
      <c r="AT11" s="48"/>
    </row>
    <row r="12" spans="2:46" ht="15" customHeight="1" thickBot="1" x14ac:dyDescent="0.25">
      <c r="B12" s="54" t="s">
        <v>17</v>
      </c>
      <c r="C12" s="134">
        <v>100.00000000000003</v>
      </c>
      <c r="D12" s="135">
        <v>99.999999999999986</v>
      </c>
      <c r="E12" s="135">
        <v>100.00000000000001</v>
      </c>
      <c r="F12" s="135">
        <v>100</v>
      </c>
      <c r="G12" s="135">
        <v>100</v>
      </c>
      <c r="H12" s="135">
        <v>100.00000000000001</v>
      </c>
      <c r="I12" s="135">
        <v>100</v>
      </c>
      <c r="J12" s="135">
        <v>100</v>
      </c>
      <c r="K12" s="135">
        <v>100.00000000000001</v>
      </c>
      <c r="L12" s="135">
        <v>100</v>
      </c>
      <c r="M12" s="135">
        <v>100.00000000000001</v>
      </c>
      <c r="N12" s="135">
        <v>100.00000000000001</v>
      </c>
      <c r="O12" s="135">
        <v>99.999999999999986</v>
      </c>
      <c r="P12" s="135">
        <v>100</v>
      </c>
      <c r="Q12" s="135">
        <v>100.00000000000001</v>
      </c>
      <c r="R12" s="135">
        <v>99.999999999999986</v>
      </c>
      <c r="S12" s="135">
        <v>100</v>
      </c>
      <c r="T12" s="135">
        <v>100</v>
      </c>
      <c r="U12" s="135">
        <v>100</v>
      </c>
      <c r="V12" s="135">
        <v>99.999999999999986</v>
      </c>
      <c r="W12" s="135">
        <v>100</v>
      </c>
      <c r="X12" s="135">
        <v>100</v>
      </c>
      <c r="Y12" s="135">
        <v>99.999999999999986</v>
      </c>
      <c r="Z12" s="135">
        <v>100</v>
      </c>
      <c r="AA12" s="135">
        <v>100</v>
      </c>
      <c r="AB12" s="135">
        <v>99.999999999999986</v>
      </c>
      <c r="AC12" s="135">
        <v>100</v>
      </c>
      <c r="AD12" s="135">
        <f>SUM(AD5:AD11)</f>
        <v>100</v>
      </c>
      <c r="AE12" s="135">
        <f t="shared" ref="AE12:AO12" si="0">SUM(AE5:AE11)</f>
        <v>99.999999999999986</v>
      </c>
      <c r="AF12" s="135">
        <f t="shared" si="0"/>
        <v>100</v>
      </c>
      <c r="AG12" s="135">
        <f t="shared" si="0"/>
        <v>99.999999999999986</v>
      </c>
      <c r="AH12" s="135">
        <f t="shared" si="0"/>
        <v>100.01000000000002</v>
      </c>
      <c r="AI12" s="135">
        <f t="shared" si="0"/>
        <v>100</v>
      </c>
      <c r="AJ12" s="137">
        <f t="shared" si="0"/>
        <v>100.00000000000001</v>
      </c>
      <c r="AK12" s="137">
        <f t="shared" si="0"/>
        <v>100.00999999999999</v>
      </c>
      <c r="AL12" s="137">
        <f t="shared" si="0"/>
        <v>99.999999999999986</v>
      </c>
      <c r="AM12" s="137">
        <f t="shared" si="0"/>
        <v>100</v>
      </c>
      <c r="AN12" s="137">
        <v>99.990000000000009</v>
      </c>
      <c r="AO12" s="133">
        <f t="shared" si="0"/>
        <v>99.990000000000009</v>
      </c>
      <c r="AP12" s="48"/>
      <c r="AQ12" s="48"/>
      <c r="AR12" s="48"/>
      <c r="AS12" s="48"/>
      <c r="AT12" s="48"/>
    </row>
    <row r="13" spans="2:46" ht="15" customHeight="1" thickBot="1" x14ac:dyDescent="0.25">
      <c r="B13" s="45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8"/>
      <c r="AQ13" s="48"/>
      <c r="AR13" s="48"/>
      <c r="AS13" s="48"/>
      <c r="AT13" s="48"/>
    </row>
    <row r="14" spans="2:46" ht="13.5" thickBot="1" x14ac:dyDescent="0.25">
      <c r="B14" s="116" t="s">
        <v>52</v>
      </c>
      <c r="C14" s="50">
        <v>1980</v>
      </c>
      <c r="D14" s="51">
        <v>1985</v>
      </c>
      <c r="E14" s="51">
        <v>1986</v>
      </c>
      <c r="F14" s="51">
        <v>1987</v>
      </c>
      <c r="G14" s="51">
        <v>1988</v>
      </c>
      <c r="H14" s="51">
        <v>1989</v>
      </c>
      <c r="I14" s="51">
        <v>1990</v>
      </c>
      <c r="J14" s="51">
        <v>1991</v>
      </c>
      <c r="K14" s="51">
        <v>1992</v>
      </c>
      <c r="L14" s="51">
        <v>1993</v>
      </c>
      <c r="M14" s="51">
        <v>1994</v>
      </c>
      <c r="N14" s="51">
        <v>1995</v>
      </c>
      <c r="O14" s="51">
        <v>1996</v>
      </c>
      <c r="P14" s="51">
        <v>1997</v>
      </c>
      <c r="Q14" s="51">
        <v>1998</v>
      </c>
      <c r="R14" s="51">
        <v>1999</v>
      </c>
      <c r="S14" s="51">
        <v>2000</v>
      </c>
      <c r="T14" s="51">
        <v>2001</v>
      </c>
      <c r="U14" s="51">
        <v>2002</v>
      </c>
      <c r="V14" s="51">
        <v>2003</v>
      </c>
      <c r="W14" s="51">
        <v>2004</v>
      </c>
      <c r="X14" s="51">
        <v>2005</v>
      </c>
      <c r="Y14" s="51">
        <v>2006</v>
      </c>
      <c r="Z14" s="51">
        <v>2007</v>
      </c>
      <c r="AA14" s="51">
        <v>2008</v>
      </c>
      <c r="AB14" s="51">
        <v>2009</v>
      </c>
      <c r="AC14" s="51">
        <v>2010</v>
      </c>
      <c r="AD14" s="51">
        <v>2011</v>
      </c>
      <c r="AE14" s="51">
        <v>2012</v>
      </c>
      <c r="AF14" s="51">
        <v>2013</v>
      </c>
      <c r="AG14" s="51">
        <v>2014</v>
      </c>
      <c r="AH14" s="51">
        <v>2015</v>
      </c>
      <c r="AI14" s="127">
        <v>2016</v>
      </c>
      <c r="AJ14" s="127">
        <v>2017</v>
      </c>
      <c r="AK14" s="127">
        <v>2018</v>
      </c>
      <c r="AL14" s="127">
        <v>2019</v>
      </c>
      <c r="AM14" s="127">
        <v>2020</v>
      </c>
      <c r="AN14" s="127">
        <v>2021</v>
      </c>
      <c r="AO14" s="52">
        <v>2022</v>
      </c>
      <c r="AP14" s="48"/>
      <c r="AQ14" s="48"/>
      <c r="AR14" s="48"/>
      <c r="AS14" s="48"/>
      <c r="AT14" s="48"/>
    </row>
    <row r="15" spans="2:46" x14ac:dyDescent="0.2">
      <c r="B15" s="77" t="s">
        <v>11</v>
      </c>
      <c r="C15" s="78">
        <v>47.660931629329106</v>
      </c>
      <c r="D15" s="79">
        <v>42.058773538648275</v>
      </c>
      <c r="E15" s="79">
        <v>44.830129268033488</v>
      </c>
      <c r="F15" s="79">
        <v>44.683624686873763</v>
      </c>
      <c r="G15" s="79">
        <v>44.499472812301036</v>
      </c>
      <c r="H15" s="79">
        <v>44.380046564620798</v>
      </c>
      <c r="I15" s="79">
        <v>41.063682872787375</v>
      </c>
      <c r="J15" s="79">
        <v>42.54639348137492</v>
      </c>
      <c r="K15" s="79">
        <v>38.280378203068487</v>
      </c>
      <c r="L15" s="80">
        <v>37.131952091037903</v>
      </c>
      <c r="M15" s="79">
        <v>39.676793549152137</v>
      </c>
      <c r="N15" s="79">
        <v>39.568891433048485</v>
      </c>
      <c r="O15" s="79">
        <v>38.507692315837346</v>
      </c>
      <c r="P15" s="79">
        <v>38.268902018951465</v>
      </c>
      <c r="Q15" s="79">
        <v>35.732355741845652</v>
      </c>
      <c r="R15" s="79">
        <v>33.042964364419056</v>
      </c>
      <c r="S15" s="79">
        <v>34.241774221776723</v>
      </c>
      <c r="T15" s="79">
        <v>35.56334756849737</v>
      </c>
      <c r="U15" s="79">
        <v>39.279075501589404</v>
      </c>
      <c r="V15" s="79">
        <v>40.294727796715968</v>
      </c>
      <c r="W15" s="79">
        <v>45.670870318027895</v>
      </c>
      <c r="X15" s="79">
        <v>46.368338158559865</v>
      </c>
      <c r="Y15" s="79">
        <v>44.131106176286586</v>
      </c>
      <c r="Z15" s="79">
        <v>48.871520870072985</v>
      </c>
      <c r="AA15" s="79">
        <v>48.858018039916352</v>
      </c>
      <c r="AB15" s="79">
        <v>48.215995980230581</v>
      </c>
      <c r="AC15" s="81">
        <v>49.317634625498251</v>
      </c>
      <c r="AD15" s="82">
        <v>48.8</v>
      </c>
      <c r="AE15" s="82">
        <v>48.1</v>
      </c>
      <c r="AF15" s="82">
        <v>49</v>
      </c>
      <c r="AG15" s="82">
        <v>48.17</v>
      </c>
      <c r="AH15" s="82">
        <v>48.29</v>
      </c>
      <c r="AI15" s="128">
        <v>46.79</v>
      </c>
      <c r="AJ15" s="128">
        <v>46.63</v>
      </c>
      <c r="AK15" s="128">
        <v>45.25</v>
      </c>
      <c r="AL15" s="128">
        <v>43.65</v>
      </c>
      <c r="AM15" s="128">
        <v>42.43</v>
      </c>
      <c r="AN15" s="128">
        <v>50.12</v>
      </c>
      <c r="AO15" s="83">
        <v>51.35</v>
      </c>
    </row>
    <row r="16" spans="2:46" ht="26.25" thickBot="1" x14ac:dyDescent="0.25">
      <c r="B16" s="62" t="s">
        <v>51</v>
      </c>
      <c r="C16" s="84">
        <v>39.802178225601061</v>
      </c>
      <c r="D16" s="85">
        <v>36.245513852440567</v>
      </c>
      <c r="E16" s="85">
        <v>37.337426265035589</v>
      </c>
      <c r="F16" s="85">
        <v>37.624922166788323</v>
      </c>
      <c r="G16" s="85">
        <v>38.503527835662148</v>
      </c>
      <c r="H16" s="85">
        <v>36.929213924494768</v>
      </c>
      <c r="I16" s="85">
        <v>34.259107608022418</v>
      </c>
      <c r="J16" s="85">
        <v>36.187157920683056</v>
      </c>
      <c r="K16" s="85">
        <v>31.954491062510982</v>
      </c>
      <c r="L16" s="86">
        <v>31.407397581492415</v>
      </c>
      <c r="M16" s="85">
        <v>33.700614253527803</v>
      </c>
      <c r="N16" s="85">
        <v>32.700383286316978</v>
      </c>
      <c r="O16" s="85">
        <v>31.602564475878314</v>
      </c>
      <c r="P16" s="85">
        <v>32.240774983537705</v>
      </c>
      <c r="Q16" s="85">
        <v>28.968016231020176</v>
      </c>
      <c r="R16" s="85">
        <v>26.090782661298519</v>
      </c>
      <c r="S16" s="85">
        <v>27.241164086117053</v>
      </c>
      <c r="T16" s="85">
        <v>29.393510169393284</v>
      </c>
      <c r="U16" s="85">
        <v>32.258784222841349</v>
      </c>
      <c r="V16" s="85">
        <v>32.770656927797525</v>
      </c>
      <c r="W16" s="85">
        <v>37.472967999611392</v>
      </c>
      <c r="X16" s="85">
        <v>36.746678981197519</v>
      </c>
      <c r="Y16" s="85">
        <v>35.295036282295051</v>
      </c>
      <c r="Z16" s="85">
        <v>39.140042598087845</v>
      </c>
      <c r="AA16" s="85">
        <v>38.767057293461249</v>
      </c>
      <c r="AB16" s="85">
        <v>38.511069017454474</v>
      </c>
      <c r="AC16" s="87">
        <v>38.576178139610981</v>
      </c>
      <c r="AD16" s="87">
        <v>38.770000000000003</v>
      </c>
      <c r="AE16" s="87">
        <v>38.51</v>
      </c>
      <c r="AF16" s="87">
        <v>38.58</v>
      </c>
      <c r="AG16" s="87">
        <v>37.78</v>
      </c>
      <c r="AH16" s="87">
        <v>37.51</v>
      </c>
      <c r="AI16" s="129">
        <v>35.96</v>
      </c>
      <c r="AJ16" s="129">
        <v>35.659999999999997</v>
      </c>
      <c r="AK16" s="129">
        <v>34.729999999999997</v>
      </c>
      <c r="AL16" s="129">
        <v>33.090000000000003</v>
      </c>
      <c r="AM16" s="129">
        <v>29.2</v>
      </c>
      <c r="AN16" s="129">
        <v>36.94</v>
      </c>
      <c r="AO16" s="88">
        <v>36.130000000000003</v>
      </c>
    </row>
    <row r="17" spans="2:41" ht="13.5" thickBot="1" x14ac:dyDescent="0.25"/>
    <row r="18" spans="2:41" ht="13.5" thickBot="1" x14ac:dyDescent="0.25">
      <c r="B18" s="116" t="s">
        <v>37</v>
      </c>
      <c r="C18" s="95">
        <v>1980</v>
      </c>
      <c r="D18" s="60">
        <v>1985</v>
      </c>
      <c r="E18" s="60">
        <v>1986</v>
      </c>
      <c r="F18" s="60">
        <v>1987</v>
      </c>
      <c r="G18" s="60">
        <v>1988</v>
      </c>
      <c r="H18" s="60">
        <v>1989</v>
      </c>
      <c r="I18" s="60">
        <v>1990</v>
      </c>
      <c r="J18" s="60">
        <v>1991</v>
      </c>
      <c r="K18" s="60">
        <v>1992</v>
      </c>
      <c r="L18" s="60">
        <v>1993</v>
      </c>
      <c r="M18" s="60">
        <v>1994</v>
      </c>
      <c r="N18" s="60">
        <v>1995</v>
      </c>
      <c r="O18" s="60">
        <v>1996</v>
      </c>
      <c r="P18" s="60">
        <v>1997</v>
      </c>
      <c r="Q18" s="60">
        <v>1998</v>
      </c>
      <c r="R18" s="60">
        <v>1999</v>
      </c>
      <c r="S18" s="60">
        <v>2000</v>
      </c>
      <c r="T18" s="60">
        <v>2001</v>
      </c>
      <c r="U18" s="96">
        <v>2002</v>
      </c>
      <c r="V18" s="60">
        <v>2003</v>
      </c>
      <c r="W18" s="60">
        <v>2004</v>
      </c>
      <c r="X18" s="60">
        <v>2005</v>
      </c>
      <c r="Y18" s="60">
        <v>2006</v>
      </c>
      <c r="Z18" s="60">
        <v>2007</v>
      </c>
      <c r="AA18" s="60">
        <v>2008</v>
      </c>
      <c r="AB18" s="60">
        <v>2009</v>
      </c>
      <c r="AC18" s="60">
        <v>2010</v>
      </c>
      <c r="AD18" s="60">
        <v>2011</v>
      </c>
      <c r="AE18" s="60">
        <v>2012</v>
      </c>
      <c r="AF18" s="60">
        <v>2013</v>
      </c>
      <c r="AG18" s="60">
        <v>2014</v>
      </c>
      <c r="AH18" s="60">
        <v>2015</v>
      </c>
      <c r="AI18" s="96">
        <v>2016</v>
      </c>
      <c r="AJ18" s="96">
        <v>2017</v>
      </c>
      <c r="AK18" s="96">
        <v>2018</v>
      </c>
      <c r="AL18" s="96">
        <v>2019</v>
      </c>
      <c r="AM18" s="96">
        <v>2020</v>
      </c>
      <c r="AN18" s="96">
        <v>2021</v>
      </c>
      <c r="AO18" s="61">
        <v>2022</v>
      </c>
    </row>
    <row r="19" spans="2:41" ht="15" customHeight="1" x14ac:dyDescent="0.2">
      <c r="B19" s="64" t="s">
        <v>18</v>
      </c>
      <c r="C19" s="78">
        <v>24.93908620565054</v>
      </c>
      <c r="D19" s="79">
        <v>24.113602748309628</v>
      </c>
      <c r="E19" s="79">
        <v>24.208551439680914</v>
      </c>
      <c r="F19" s="79">
        <v>23.95148747595319</v>
      </c>
      <c r="G19" s="79">
        <v>23.867980307625803</v>
      </c>
      <c r="H19" s="79">
        <v>23.292731495723913</v>
      </c>
      <c r="I19" s="79">
        <v>22.740464263635658</v>
      </c>
      <c r="J19" s="79">
        <v>22.858999125158707</v>
      </c>
      <c r="K19" s="79">
        <v>22.171237911055456</v>
      </c>
      <c r="L19" s="80">
        <v>22.223161646194981</v>
      </c>
      <c r="M19" s="79">
        <v>22.256529938671431</v>
      </c>
      <c r="N19" s="79">
        <v>21.90914165594948</v>
      </c>
      <c r="O19" s="79">
        <v>21.512701496623784</v>
      </c>
      <c r="P19" s="79">
        <v>21.365538596080015</v>
      </c>
      <c r="Q19" s="79">
        <v>20.718405649032746</v>
      </c>
      <c r="R19" s="79">
        <v>19.531238323424891</v>
      </c>
      <c r="S19" s="79">
        <v>20.91929358694194</v>
      </c>
      <c r="T19" s="79">
        <v>19.973711820808454</v>
      </c>
      <c r="U19" s="79">
        <v>19.86917090844797</v>
      </c>
      <c r="V19" s="79">
        <v>20.071439565483264</v>
      </c>
      <c r="W19" s="79">
        <v>17.466160422823091</v>
      </c>
      <c r="X19" s="79">
        <v>16.283301979862852</v>
      </c>
      <c r="Y19" s="79">
        <v>15.502479975700936</v>
      </c>
      <c r="Z19" s="79">
        <v>16.382062803356806</v>
      </c>
      <c r="AA19" s="79">
        <v>15.416942492459123</v>
      </c>
      <c r="AB19" s="79">
        <v>14.935404913387396</v>
      </c>
      <c r="AC19" s="79">
        <v>15.898426029826924</v>
      </c>
      <c r="AD19" s="79">
        <v>15.02</v>
      </c>
      <c r="AE19" s="79">
        <v>14.86</v>
      </c>
      <c r="AF19" s="79">
        <v>15.42</v>
      </c>
      <c r="AG19" s="79">
        <v>15.16</v>
      </c>
      <c r="AH19" s="79">
        <v>14.67</v>
      </c>
      <c r="AI19" s="124">
        <v>13.27</v>
      </c>
      <c r="AJ19" s="124">
        <v>13.15</v>
      </c>
      <c r="AK19" s="124">
        <v>13.12</v>
      </c>
      <c r="AL19" s="124">
        <v>12.94</v>
      </c>
      <c r="AM19" s="124">
        <v>16.95</v>
      </c>
      <c r="AN19" s="124">
        <v>11.72</v>
      </c>
      <c r="AO19" s="89">
        <v>10.84</v>
      </c>
    </row>
    <row r="20" spans="2:41" ht="15" customHeight="1" x14ac:dyDescent="0.2">
      <c r="B20" s="55" t="s">
        <v>19</v>
      </c>
      <c r="C20" s="90">
        <v>36.671241616954255</v>
      </c>
      <c r="D20" s="91">
        <v>36.997199716328595</v>
      </c>
      <c r="E20" s="91">
        <v>36.958541803058523</v>
      </c>
      <c r="F20" s="91">
        <v>36.255660685232911</v>
      </c>
      <c r="G20" s="91">
        <v>36.599373988971593</v>
      </c>
      <c r="H20" s="91">
        <v>37.224456792079664</v>
      </c>
      <c r="I20" s="91">
        <v>36.874923252796158</v>
      </c>
      <c r="J20" s="91">
        <v>37.898115627412018</v>
      </c>
      <c r="K20" s="91">
        <v>37.396764997657044</v>
      </c>
      <c r="L20" s="92">
        <v>36.477447680925607</v>
      </c>
      <c r="M20" s="91">
        <v>37.999954819546936</v>
      </c>
      <c r="N20" s="91">
        <v>40.75890398470176</v>
      </c>
      <c r="O20" s="91">
        <v>41.134313038961082</v>
      </c>
      <c r="P20" s="91">
        <v>41.266591727261819</v>
      </c>
      <c r="Q20" s="91">
        <v>41.566703164151662</v>
      </c>
      <c r="R20" s="91">
        <v>43.58029804655569</v>
      </c>
      <c r="S20" s="91">
        <v>45.186695954273219</v>
      </c>
      <c r="T20" s="91">
        <v>46.364931455293515</v>
      </c>
      <c r="U20" s="91">
        <v>46.502757951317555</v>
      </c>
      <c r="V20" s="91">
        <v>46.284296745977713</v>
      </c>
      <c r="W20" s="91">
        <v>46.037110389814337</v>
      </c>
      <c r="X20" s="91">
        <v>47.366112016519814</v>
      </c>
      <c r="Y20" s="91">
        <v>46.736127232367053</v>
      </c>
      <c r="Z20" s="91">
        <v>46.678115819404212</v>
      </c>
      <c r="AA20" s="91">
        <v>47.564165970593386</v>
      </c>
      <c r="AB20" s="91">
        <v>47.883831021417869</v>
      </c>
      <c r="AC20" s="91">
        <v>47.213736887104403</v>
      </c>
      <c r="AD20" s="91">
        <v>42.31</v>
      </c>
      <c r="AE20" s="91">
        <v>41.7</v>
      </c>
      <c r="AF20" s="91">
        <v>41.25</v>
      </c>
      <c r="AG20" s="91">
        <v>42.08</v>
      </c>
      <c r="AH20" s="91">
        <v>43.14</v>
      </c>
      <c r="AI20" s="125">
        <v>40.32</v>
      </c>
      <c r="AJ20" s="125">
        <v>37.49</v>
      </c>
      <c r="AK20" s="125">
        <v>39.49</v>
      </c>
      <c r="AL20" s="125">
        <v>40.29</v>
      </c>
      <c r="AM20" s="125">
        <v>42.65</v>
      </c>
      <c r="AN20" s="125">
        <v>45.16</v>
      </c>
      <c r="AO20" s="93">
        <v>45.58</v>
      </c>
    </row>
    <row r="21" spans="2:41" ht="15" customHeight="1" x14ac:dyDescent="0.2">
      <c r="B21" s="55" t="s">
        <v>53</v>
      </c>
      <c r="C21" s="90">
        <v>17.642244252206087</v>
      </c>
      <c r="D21" s="91">
        <v>18.061814501243493</v>
      </c>
      <c r="E21" s="91">
        <v>17.91944027449976</v>
      </c>
      <c r="F21" s="91">
        <v>17.619238283086961</v>
      </c>
      <c r="G21" s="91">
        <v>17.508082629634423</v>
      </c>
      <c r="H21" s="91">
        <v>17.791599596468021</v>
      </c>
      <c r="I21" s="91">
        <v>18.454643948790345</v>
      </c>
      <c r="J21" s="91">
        <v>19.263091812969108</v>
      </c>
      <c r="K21" s="91">
        <v>18.764565111435346</v>
      </c>
      <c r="L21" s="92">
        <v>18.638100160547381</v>
      </c>
      <c r="M21" s="91">
        <v>18.559615997307869</v>
      </c>
      <c r="N21" s="91">
        <v>16.562409159216944</v>
      </c>
      <c r="O21" s="91">
        <v>15.911954792203206</v>
      </c>
      <c r="P21" s="91">
        <v>14.85039313997955</v>
      </c>
      <c r="Q21" s="91">
        <v>15.607607887261244</v>
      </c>
      <c r="R21" s="91">
        <v>15.027486298527126</v>
      </c>
      <c r="S21" s="91">
        <v>15.254646085102062</v>
      </c>
      <c r="T21" s="91">
        <v>15.802981368734494</v>
      </c>
      <c r="U21" s="91">
        <v>15.834017266863821</v>
      </c>
      <c r="V21" s="91">
        <v>16.09371574331244</v>
      </c>
      <c r="W21" s="91">
        <v>18.107699758274844</v>
      </c>
      <c r="X21" s="91">
        <v>20.48058160284744</v>
      </c>
      <c r="Y21" s="91">
        <v>22.170540223727205</v>
      </c>
      <c r="Z21" s="91">
        <v>22.420208661992223</v>
      </c>
      <c r="AA21" s="91">
        <v>22.091037543157036</v>
      </c>
      <c r="AB21" s="91">
        <v>22.629534081739202</v>
      </c>
      <c r="AC21" s="91">
        <v>21.406758033999829</v>
      </c>
      <c r="AD21" s="91">
        <v>21.17</v>
      </c>
      <c r="AE21" s="91">
        <v>21.55</v>
      </c>
      <c r="AF21" s="91">
        <v>21.13</v>
      </c>
      <c r="AG21" s="91">
        <v>20.3</v>
      </c>
      <c r="AH21" s="91">
        <v>21.24</v>
      </c>
      <c r="AI21" s="125">
        <v>26.16</v>
      </c>
      <c r="AJ21" s="125">
        <v>27.16</v>
      </c>
      <c r="AK21" s="125">
        <v>26.18</v>
      </c>
      <c r="AL21" s="125">
        <v>26.49</v>
      </c>
      <c r="AM21" s="125">
        <v>20.02</v>
      </c>
      <c r="AN21" s="125">
        <v>23.83</v>
      </c>
      <c r="AO21" s="93">
        <v>24.71</v>
      </c>
    </row>
    <row r="22" spans="2:41" ht="15" customHeight="1" thickBot="1" x14ac:dyDescent="0.25">
      <c r="B22" s="72" t="s">
        <v>20</v>
      </c>
      <c r="C22" s="84">
        <v>20.747427925189115</v>
      </c>
      <c r="D22" s="85">
        <v>20.827383034118288</v>
      </c>
      <c r="E22" s="85">
        <v>20.913466482760807</v>
      </c>
      <c r="F22" s="85">
        <v>22.173613555726941</v>
      </c>
      <c r="G22" s="85">
        <v>22.024563073768185</v>
      </c>
      <c r="H22" s="85">
        <v>21.691212115728405</v>
      </c>
      <c r="I22" s="85">
        <v>21.929968534777835</v>
      </c>
      <c r="J22" s="85">
        <v>19.979793434460163</v>
      </c>
      <c r="K22" s="85">
        <v>21.66743197985215</v>
      </c>
      <c r="L22" s="86">
        <v>22.66129051233203</v>
      </c>
      <c r="M22" s="85">
        <v>21.183899244473771</v>
      </c>
      <c r="N22" s="85">
        <v>20.769545200131819</v>
      </c>
      <c r="O22" s="85">
        <v>21.441030672211923</v>
      </c>
      <c r="P22" s="85">
        <v>22.517476536678615</v>
      </c>
      <c r="Q22" s="85">
        <v>22.10728329955435</v>
      </c>
      <c r="R22" s="85">
        <v>21.86097733149229</v>
      </c>
      <c r="S22" s="85">
        <v>18.639364373682778</v>
      </c>
      <c r="T22" s="85">
        <v>17.858375355163531</v>
      </c>
      <c r="U22" s="85">
        <v>17.794053873370654</v>
      </c>
      <c r="V22" s="85">
        <v>17.550547945226587</v>
      </c>
      <c r="W22" s="85">
        <v>18.389029429087721</v>
      </c>
      <c r="X22" s="85">
        <v>15.870004400769893</v>
      </c>
      <c r="Y22" s="85">
        <v>15.590852568204808</v>
      </c>
      <c r="Z22" s="85">
        <v>14.51961271524676</v>
      </c>
      <c r="AA22" s="85">
        <v>14.927853993790457</v>
      </c>
      <c r="AB22" s="85">
        <v>14.55122998345553</v>
      </c>
      <c r="AC22" s="85">
        <v>15.481079049068846</v>
      </c>
      <c r="AD22" s="85">
        <v>21.5</v>
      </c>
      <c r="AE22" s="85">
        <v>21.89</v>
      </c>
      <c r="AF22" s="85">
        <v>22.1</v>
      </c>
      <c r="AG22" s="85">
        <v>22.4</v>
      </c>
      <c r="AH22" s="85">
        <v>20.9</v>
      </c>
      <c r="AI22" s="126">
        <v>20.239999999999998</v>
      </c>
      <c r="AJ22" s="126">
        <f>21.89+0.31</f>
        <v>22.2</v>
      </c>
      <c r="AK22" s="126">
        <v>21.209999999999997</v>
      </c>
      <c r="AL22" s="126">
        <v>20.279999999999998</v>
      </c>
      <c r="AM22" s="126">
        <f>20.16+0.22</f>
        <v>20.38</v>
      </c>
      <c r="AN22" s="126">
        <v>19.279999999999998</v>
      </c>
      <c r="AO22" s="94">
        <v>18.87</v>
      </c>
    </row>
    <row r="23" spans="2:41" ht="15" customHeight="1" thickBot="1" x14ac:dyDescent="0.25">
      <c r="B23" s="54" t="s">
        <v>17</v>
      </c>
      <c r="C23" s="39">
        <f>SUM(C19:C22)</f>
        <v>100</v>
      </c>
      <c r="D23" s="40">
        <f t="shared" ref="D23:AO23" si="1">SUM(D19:D22)</f>
        <v>100</v>
      </c>
      <c r="E23" s="40">
        <f t="shared" si="1"/>
        <v>100.00000000000001</v>
      </c>
      <c r="F23" s="40">
        <f t="shared" si="1"/>
        <v>100</v>
      </c>
      <c r="G23" s="40">
        <f t="shared" si="1"/>
        <v>100</v>
      </c>
      <c r="H23" s="40">
        <f t="shared" si="1"/>
        <v>100</v>
      </c>
      <c r="I23" s="40">
        <f t="shared" si="1"/>
        <v>100</v>
      </c>
      <c r="J23" s="40">
        <f t="shared" si="1"/>
        <v>100</v>
      </c>
      <c r="K23" s="40">
        <f t="shared" si="1"/>
        <v>100</v>
      </c>
      <c r="L23" s="40">
        <f t="shared" si="1"/>
        <v>100</v>
      </c>
      <c r="M23" s="40">
        <f t="shared" si="1"/>
        <v>100</v>
      </c>
      <c r="N23" s="40">
        <f t="shared" si="1"/>
        <v>100</v>
      </c>
      <c r="O23" s="40">
        <f t="shared" si="1"/>
        <v>100</v>
      </c>
      <c r="P23" s="40">
        <f t="shared" si="1"/>
        <v>100</v>
      </c>
      <c r="Q23" s="40">
        <f t="shared" si="1"/>
        <v>100</v>
      </c>
      <c r="R23" s="40">
        <f t="shared" si="1"/>
        <v>100</v>
      </c>
      <c r="S23" s="40">
        <f t="shared" si="1"/>
        <v>100.00000000000001</v>
      </c>
      <c r="T23" s="40">
        <f t="shared" si="1"/>
        <v>100</v>
      </c>
      <c r="U23" s="40">
        <f t="shared" si="1"/>
        <v>100</v>
      </c>
      <c r="V23" s="40">
        <f t="shared" si="1"/>
        <v>100</v>
      </c>
      <c r="W23" s="40">
        <f t="shared" si="1"/>
        <v>100</v>
      </c>
      <c r="X23" s="40">
        <f t="shared" si="1"/>
        <v>100</v>
      </c>
      <c r="Y23" s="40">
        <f t="shared" si="1"/>
        <v>100</v>
      </c>
      <c r="Z23" s="40">
        <f t="shared" si="1"/>
        <v>100</v>
      </c>
      <c r="AA23" s="40">
        <f t="shared" si="1"/>
        <v>100</v>
      </c>
      <c r="AB23" s="40">
        <f t="shared" si="1"/>
        <v>100</v>
      </c>
      <c r="AC23" s="40">
        <f t="shared" si="1"/>
        <v>100</v>
      </c>
      <c r="AD23" s="40">
        <f t="shared" si="1"/>
        <v>100</v>
      </c>
      <c r="AE23" s="40">
        <f t="shared" si="1"/>
        <v>100</v>
      </c>
      <c r="AF23" s="40">
        <f t="shared" si="1"/>
        <v>99.9</v>
      </c>
      <c r="AG23" s="40">
        <f t="shared" si="1"/>
        <v>99.94</v>
      </c>
      <c r="AH23" s="40">
        <f t="shared" si="1"/>
        <v>99.949999999999989</v>
      </c>
      <c r="AI23" s="123">
        <f t="shared" si="1"/>
        <v>99.99</v>
      </c>
      <c r="AJ23" s="123">
        <f t="shared" si="1"/>
        <v>100</v>
      </c>
      <c r="AK23" s="123">
        <f t="shared" si="1"/>
        <v>99.999999999999986</v>
      </c>
      <c r="AL23" s="123">
        <f t="shared" si="1"/>
        <v>100</v>
      </c>
      <c r="AM23" s="123">
        <f t="shared" si="1"/>
        <v>99.999999999999986</v>
      </c>
      <c r="AN23" s="123">
        <v>99.99</v>
      </c>
      <c r="AO23" s="41">
        <f t="shared" si="1"/>
        <v>100</v>
      </c>
    </row>
    <row r="24" spans="2:41" ht="15" customHeight="1" x14ac:dyDescent="0.2"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2"/>
      <c r="AG24" s="42"/>
      <c r="AH24" s="42"/>
      <c r="AI24" s="42"/>
      <c r="AJ24" s="42"/>
      <c r="AK24" s="42"/>
      <c r="AL24" s="42"/>
      <c r="AM24" s="42"/>
      <c r="AN24" s="42"/>
    </row>
    <row r="25" spans="2:41" x14ac:dyDescent="0.2">
      <c r="B25" s="35" t="s">
        <v>55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</row>
    <row r="26" spans="2:41" ht="20.100000000000001" customHeight="1" x14ac:dyDescent="0.2"/>
  </sheetData>
  <sheetProtection selectLockedCells="1" selectUnlockedCells="1"/>
  <mergeCells count="1">
    <mergeCell ref="B2:AO2"/>
  </mergeCells>
  <phoneticPr fontId="1" type="noConversion"/>
  <pageMargins left="0.7" right="0.7" top="0.75" bottom="0.75" header="0.3" footer="0.3"/>
  <pageSetup paperSize="9"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O25"/>
  <sheetViews>
    <sheetView showGridLines="0" zoomScale="110" zoomScaleNormal="110" workbookViewId="0">
      <pane xSplit="2" ySplit="4" topLeftCell="S10" activePane="bottomRight" state="frozen"/>
      <selection pane="topRight" activeCell="C1" sqref="C1"/>
      <selection pane="bottomLeft" activeCell="A5" sqref="A5"/>
      <selection pane="bottomRight" activeCell="B2" sqref="B2:AO2"/>
    </sheetView>
  </sheetViews>
  <sheetFormatPr defaultColWidth="11.42578125" defaultRowHeight="12.75" x14ac:dyDescent="0.2"/>
  <cols>
    <col min="1" max="1" width="4.42578125" customWidth="1"/>
    <col min="2" max="2" width="38.140625" customWidth="1"/>
    <col min="3" max="41" width="6.7109375" customWidth="1"/>
  </cols>
  <sheetData>
    <row r="1" spans="2:41" ht="134.1" customHeight="1" thickBot="1" x14ac:dyDescent="0.25"/>
    <row r="2" spans="2:41" ht="23.1" customHeight="1" thickBot="1" x14ac:dyDescent="0.25">
      <c r="B2" s="167" t="s">
        <v>39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9"/>
    </row>
    <row r="3" spans="2:41" ht="14.1" customHeight="1" thickBot="1" x14ac:dyDescent="0.25"/>
    <row r="4" spans="2:41" ht="15" customHeight="1" thickBot="1" x14ac:dyDescent="0.25">
      <c r="B4" s="116" t="s">
        <v>36</v>
      </c>
      <c r="C4" s="59">
        <v>1980</v>
      </c>
      <c r="D4" s="60">
        <v>1985</v>
      </c>
      <c r="E4" s="60">
        <v>1986</v>
      </c>
      <c r="F4" s="60">
        <v>1987</v>
      </c>
      <c r="G4" s="60">
        <v>1988</v>
      </c>
      <c r="H4" s="60">
        <v>1989</v>
      </c>
      <c r="I4" s="60">
        <v>1990</v>
      </c>
      <c r="J4" s="60">
        <v>1991</v>
      </c>
      <c r="K4" s="60">
        <v>1992</v>
      </c>
      <c r="L4" s="60">
        <v>1993</v>
      </c>
      <c r="M4" s="60">
        <v>1994</v>
      </c>
      <c r="N4" s="60">
        <v>1995</v>
      </c>
      <c r="O4" s="60">
        <v>1996</v>
      </c>
      <c r="P4" s="60">
        <v>1997</v>
      </c>
      <c r="Q4" s="60">
        <v>1998</v>
      </c>
      <c r="R4" s="60">
        <v>1999</v>
      </c>
      <c r="S4" s="60">
        <v>2000</v>
      </c>
      <c r="T4" s="60">
        <v>2001</v>
      </c>
      <c r="U4" s="60">
        <v>2002</v>
      </c>
      <c r="V4" s="60">
        <v>2003</v>
      </c>
      <c r="W4" s="60">
        <v>2004</v>
      </c>
      <c r="X4" s="60">
        <v>2005</v>
      </c>
      <c r="Y4" s="60">
        <v>2006</v>
      </c>
      <c r="Z4" s="60">
        <v>2007</v>
      </c>
      <c r="AA4" s="60">
        <v>2008</v>
      </c>
      <c r="AB4" s="60">
        <v>2009</v>
      </c>
      <c r="AC4" s="60">
        <v>2010</v>
      </c>
      <c r="AD4" s="60">
        <v>2011</v>
      </c>
      <c r="AE4" s="60">
        <v>2012</v>
      </c>
      <c r="AF4" s="60">
        <v>2013</v>
      </c>
      <c r="AG4" s="60">
        <v>2014</v>
      </c>
      <c r="AH4" s="60">
        <v>2015</v>
      </c>
      <c r="AI4" s="60">
        <v>2016</v>
      </c>
      <c r="AJ4" s="96">
        <v>2017</v>
      </c>
      <c r="AK4" s="96">
        <v>2018</v>
      </c>
      <c r="AL4" s="96">
        <v>2019</v>
      </c>
      <c r="AM4" s="96">
        <v>2020</v>
      </c>
      <c r="AN4" s="96">
        <v>2021</v>
      </c>
      <c r="AO4" s="61">
        <v>2022</v>
      </c>
    </row>
    <row r="5" spans="2:41" ht="15" customHeight="1" x14ac:dyDescent="0.2">
      <c r="B5" s="55" t="s">
        <v>10</v>
      </c>
      <c r="C5" s="57">
        <v>10.629461464306827</v>
      </c>
      <c r="D5" s="58">
        <v>8.8843833003473129</v>
      </c>
      <c r="E5" s="58">
        <v>9.6426886240464089</v>
      </c>
      <c r="F5" s="58">
        <v>10.146507320612901</v>
      </c>
      <c r="G5" s="58">
        <v>9.6723128594056647</v>
      </c>
      <c r="H5" s="58">
        <v>9.1433657350773334</v>
      </c>
      <c r="I5" s="58">
        <v>10.927081292072049</v>
      </c>
      <c r="J5" s="58">
        <v>10.271220272740941</v>
      </c>
      <c r="K5" s="58">
        <v>10.894223478320811</v>
      </c>
      <c r="L5" s="58">
        <v>11.768061858196491</v>
      </c>
      <c r="M5" s="58">
        <v>11.071634556778012</v>
      </c>
      <c r="N5" s="58">
        <v>11.11936590757688</v>
      </c>
      <c r="O5" s="58">
        <v>10.665043910465061</v>
      </c>
      <c r="P5" s="58">
        <v>11.639527022293217</v>
      </c>
      <c r="Q5" s="58">
        <v>11.071502522210844</v>
      </c>
      <c r="R5" s="58">
        <v>10.149559298708001</v>
      </c>
      <c r="S5" s="58">
        <v>9.4946187502703481</v>
      </c>
      <c r="T5" s="58">
        <v>10.226311698861396</v>
      </c>
      <c r="U5" s="58">
        <v>10.717157851970621</v>
      </c>
      <c r="V5" s="58">
        <v>8.1571087774543987</v>
      </c>
      <c r="W5" s="58">
        <v>9.1208396264735629</v>
      </c>
      <c r="X5" s="58">
        <v>8.4489597828053</v>
      </c>
      <c r="Y5" s="58">
        <v>8.2145711467979794</v>
      </c>
      <c r="Z5" s="58">
        <v>9.4170166181793</v>
      </c>
      <c r="AA5" s="58">
        <v>10.242936586719608</v>
      </c>
      <c r="AB5" s="58">
        <v>10.166775067635848</v>
      </c>
      <c r="AC5" s="58">
        <v>9.2022906489309797</v>
      </c>
      <c r="AD5" s="58">
        <v>8.7393226910064428</v>
      </c>
      <c r="AE5" s="58">
        <v>9.2957713407833396</v>
      </c>
      <c r="AF5" s="58">
        <v>8.4292656269217545</v>
      </c>
      <c r="AG5" s="58">
        <v>8.27</v>
      </c>
      <c r="AH5" s="58">
        <v>7.36</v>
      </c>
      <c r="AI5" s="58">
        <v>9.7799999999999994</v>
      </c>
      <c r="AJ5" s="141">
        <v>8.16</v>
      </c>
      <c r="AK5" s="141">
        <v>8.26</v>
      </c>
      <c r="AL5" s="141">
        <v>11.16</v>
      </c>
      <c r="AM5" s="141">
        <v>9.4</v>
      </c>
      <c r="AN5" s="141">
        <v>9.7899999999999991</v>
      </c>
      <c r="AO5" s="99">
        <v>9.69</v>
      </c>
    </row>
    <row r="6" spans="2:41" ht="15" customHeight="1" x14ac:dyDescent="0.2">
      <c r="B6" s="55" t="s">
        <v>11</v>
      </c>
      <c r="C6" s="57">
        <v>55.607196008818804</v>
      </c>
      <c r="D6" s="58">
        <v>54.528477746523961</v>
      </c>
      <c r="E6" s="58">
        <v>53.99544073030097</v>
      </c>
      <c r="F6" s="58">
        <v>53.47530405510674</v>
      </c>
      <c r="G6" s="58">
        <v>50.118191056282335</v>
      </c>
      <c r="H6" s="58">
        <v>49.856281744220489</v>
      </c>
      <c r="I6" s="58">
        <v>49.332099308133799</v>
      </c>
      <c r="J6" s="58">
        <v>49.450943686442308</v>
      </c>
      <c r="K6" s="58">
        <v>49.405976425174053</v>
      </c>
      <c r="L6" s="58">
        <v>46.73165761307672</v>
      </c>
      <c r="M6" s="58">
        <v>50.272323028694224</v>
      </c>
      <c r="N6" s="58">
        <v>49.700408263521631</v>
      </c>
      <c r="O6" s="58">
        <v>48.186996823004655</v>
      </c>
      <c r="P6" s="58">
        <v>48.008051690557267</v>
      </c>
      <c r="Q6" s="58">
        <v>47.936951577257965</v>
      </c>
      <c r="R6" s="58">
        <v>46.94357303177496</v>
      </c>
      <c r="S6" s="58">
        <v>46.646380031225689</v>
      </c>
      <c r="T6" s="58">
        <v>45.33100182882081</v>
      </c>
      <c r="U6" s="58">
        <v>42.484547182713577</v>
      </c>
      <c r="V6" s="58">
        <v>43.022834333707536</v>
      </c>
      <c r="W6" s="58">
        <v>45.56968412000785</v>
      </c>
      <c r="X6" s="58">
        <v>46.282564430428032</v>
      </c>
      <c r="Y6" s="58">
        <v>46.632441376563094</v>
      </c>
      <c r="Z6" s="58">
        <v>51.148775293598469</v>
      </c>
      <c r="AA6" s="58">
        <v>53.31572149818011</v>
      </c>
      <c r="AB6" s="58">
        <v>51.036200274144996</v>
      </c>
      <c r="AC6" s="58">
        <v>54.558174102423941</v>
      </c>
      <c r="AD6" s="58">
        <v>54.8636663396492</v>
      </c>
      <c r="AE6" s="58">
        <v>54.605771827163849</v>
      </c>
      <c r="AF6" s="58">
        <v>54.838179945576762</v>
      </c>
      <c r="AG6" s="58">
        <v>55.34</v>
      </c>
      <c r="AH6" s="58">
        <v>54.02</v>
      </c>
      <c r="AI6" s="58">
        <v>51.85</v>
      </c>
      <c r="AJ6" s="141">
        <v>57.7</v>
      </c>
      <c r="AK6" s="141">
        <v>53.18</v>
      </c>
      <c r="AL6" s="141">
        <v>50.45</v>
      </c>
      <c r="AM6" s="141">
        <v>51.31</v>
      </c>
      <c r="AN6" s="141">
        <v>55.62</v>
      </c>
      <c r="AO6" s="99">
        <v>53.49</v>
      </c>
    </row>
    <row r="7" spans="2:41" ht="15" customHeight="1" x14ac:dyDescent="0.2">
      <c r="B7" s="55" t="s">
        <v>12</v>
      </c>
      <c r="C7" s="57">
        <v>8.0865105415063621</v>
      </c>
      <c r="D7" s="58">
        <v>8.7777831503956936</v>
      </c>
      <c r="E7" s="58">
        <v>9.2139321898752371</v>
      </c>
      <c r="F7" s="58">
        <v>10.39382853557639</v>
      </c>
      <c r="G7" s="58">
        <v>13.157510564915681</v>
      </c>
      <c r="H7" s="58">
        <v>11.562634238942744</v>
      </c>
      <c r="I7" s="58">
        <v>10.872044474338809</v>
      </c>
      <c r="J7" s="58">
        <v>13.94166063644213</v>
      </c>
      <c r="K7" s="58">
        <v>13.299958640656234</v>
      </c>
      <c r="L7" s="58">
        <v>14.144580851388563</v>
      </c>
      <c r="M7" s="58">
        <v>12.523675319264299</v>
      </c>
      <c r="N7" s="58">
        <v>14.261171422297814</v>
      </c>
      <c r="O7" s="58">
        <v>17.475794376435204</v>
      </c>
      <c r="P7" s="58">
        <v>16.758796082222876</v>
      </c>
      <c r="Q7" s="58">
        <v>16.90481504189988</v>
      </c>
      <c r="R7" s="58">
        <v>17.768230557128877</v>
      </c>
      <c r="S7" s="58">
        <v>17.592854816844898</v>
      </c>
      <c r="T7" s="58">
        <v>17.481472298284618</v>
      </c>
      <c r="U7" s="58">
        <v>17.484212796621364</v>
      </c>
      <c r="V7" s="58">
        <v>17.652802165602154</v>
      </c>
      <c r="W7" s="58">
        <v>17.190098719581329</v>
      </c>
      <c r="X7" s="58">
        <v>17.337394988834028</v>
      </c>
      <c r="Y7" s="58">
        <v>17.629893286878072</v>
      </c>
      <c r="Z7" s="58">
        <v>14.442176503202051</v>
      </c>
      <c r="AA7" s="58">
        <v>13.482767086148559</v>
      </c>
      <c r="AB7" s="58">
        <v>15.671461026144055</v>
      </c>
      <c r="AC7" s="58">
        <v>12.587291761147601</v>
      </c>
      <c r="AD7" s="58">
        <v>13.343710894808344</v>
      </c>
      <c r="AE7" s="58">
        <v>12.75504368200107</v>
      </c>
      <c r="AF7" s="58">
        <v>13.506190328716523</v>
      </c>
      <c r="AG7" s="58">
        <v>12.38</v>
      </c>
      <c r="AH7" s="58">
        <v>13.69</v>
      </c>
      <c r="AI7" s="58">
        <v>13.1</v>
      </c>
      <c r="AJ7" s="141">
        <v>10.49</v>
      </c>
      <c r="AK7" s="141">
        <v>11.88</v>
      </c>
      <c r="AL7" s="141">
        <v>11.66</v>
      </c>
      <c r="AM7" s="141">
        <v>9.6</v>
      </c>
      <c r="AN7" s="141">
        <v>11.52</v>
      </c>
      <c r="AO7" s="99">
        <v>10.79</v>
      </c>
    </row>
    <row r="8" spans="2:41" ht="15" customHeight="1" x14ac:dyDescent="0.2">
      <c r="B8" s="55" t="s">
        <v>13</v>
      </c>
      <c r="C8" s="57">
        <v>22.32364565161042</v>
      </c>
      <c r="D8" s="58">
        <v>23.237665534526386</v>
      </c>
      <c r="E8" s="58">
        <v>22.625470036817422</v>
      </c>
      <c r="F8" s="58">
        <v>21.695716214881632</v>
      </c>
      <c r="G8" s="58">
        <v>22.0730297567561</v>
      </c>
      <c r="H8" s="58">
        <v>23.224081777636034</v>
      </c>
      <c r="I8" s="58">
        <v>21.866079136500137</v>
      </c>
      <c r="J8" s="58">
        <v>22.307198864569898</v>
      </c>
      <c r="K8" s="58">
        <v>22.145257461914937</v>
      </c>
      <c r="L8" s="58">
        <v>22.808683707622425</v>
      </c>
      <c r="M8" s="58">
        <v>21.978701764664148</v>
      </c>
      <c r="N8" s="58">
        <v>20.871914298155183</v>
      </c>
      <c r="O8" s="58">
        <v>18.953767688189533</v>
      </c>
      <c r="P8" s="58">
        <v>17.587741883503575</v>
      </c>
      <c r="Q8" s="58">
        <v>17.984237491469763</v>
      </c>
      <c r="R8" s="58">
        <v>19.203491853801751</v>
      </c>
      <c r="S8" s="58">
        <v>19.787712615882334</v>
      </c>
      <c r="T8" s="58">
        <v>21.383592456016622</v>
      </c>
      <c r="U8" s="58">
        <v>19.508627997144341</v>
      </c>
      <c r="V8" s="58">
        <v>19.728867255346294</v>
      </c>
      <c r="W8" s="58">
        <v>18.947936855444421</v>
      </c>
      <c r="X8" s="58">
        <v>19.882161846584754</v>
      </c>
      <c r="Y8" s="58">
        <v>19.515974011133068</v>
      </c>
      <c r="Z8" s="58">
        <v>17.154592327186926</v>
      </c>
      <c r="AA8" s="58">
        <v>17.175239538747817</v>
      </c>
      <c r="AB8" s="58">
        <v>18.27947535343306</v>
      </c>
      <c r="AC8" s="58">
        <v>16.949008747713059</v>
      </c>
      <c r="AD8" s="58">
        <v>16.19808403494504</v>
      </c>
      <c r="AE8" s="58">
        <v>17.442510662634739</v>
      </c>
      <c r="AF8" s="58">
        <v>17.682681899996012</v>
      </c>
      <c r="AG8" s="58">
        <v>17.809999999999999</v>
      </c>
      <c r="AH8" s="58">
        <v>18.420000000000002</v>
      </c>
      <c r="AI8" s="58">
        <v>17.59</v>
      </c>
      <c r="AJ8" s="141">
        <v>17.010000000000002</v>
      </c>
      <c r="AK8" s="141">
        <v>18.829999999999998</v>
      </c>
      <c r="AL8" s="141">
        <v>19.86</v>
      </c>
      <c r="AM8" s="141">
        <v>21.78</v>
      </c>
      <c r="AN8" s="141">
        <v>17.940000000000001</v>
      </c>
      <c r="AO8" s="99">
        <v>19.82</v>
      </c>
    </row>
    <row r="9" spans="2:41" ht="15" customHeight="1" x14ac:dyDescent="0.2">
      <c r="B9" s="55" t="s">
        <v>14</v>
      </c>
      <c r="C9" s="57">
        <v>0.11410863911322618</v>
      </c>
      <c r="D9" s="58">
        <v>0.3076842701418982</v>
      </c>
      <c r="E9" s="58">
        <v>0.2566405058346708</v>
      </c>
      <c r="F9" s="58">
        <v>0.10794887110513976</v>
      </c>
      <c r="G9" s="58">
        <v>0.14755455547941915</v>
      </c>
      <c r="H9" s="58">
        <v>3.5655206981612043E-2</v>
      </c>
      <c r="I9" s="58">
        <v>0.238110370225214</v>
      </c>
      <c r="J9" s="58">
        <v>9.7576024526408886E-2</v>
      </c>
      <c r="K9" s="58">
        <v>0.20175604880402565</v>
      </c>
      <c r="L9" s="58">
        <v>0.26423441453332275</v>
      </c>
      <c r="M9" s="58">
        <v>0.36966247773473826</v>
      </c>
      <c r="N9" s="58">
        <v>0.27679671305066267</v>
      </c>
      <c r="O9" s="58">
        <v>0.24248543393803118</v>
      </c>
      <c r="P9" s="58">
        <v>0.22252932027407626</v>
      </c>
      <c r="Q9" s="58">
        <v>0.17100758717761344</v>
      </c>
      <c r="R9" s="58">
        <v>0.21422415961647381</v>
      </c>
      <c r="S9" s="58">
        <v>0.25708556378864139</v>
      </c>
      <c r="T9" s="58">
        <v>0.1337696379333588</v>
      </c>
      <c r="U9" s="58">
        <v>0.27018396250863136</v>
      </c>
      <c r="V9" s="58">
        <v>0.36624800850583789</v>
      </c>
      <c r="W9" s="58">
        <v>0.18657309859417553</v>
      </c>
      <c r="X9" s="58">
        <v>0.2378611479728435</v>
      </c>
      <c r="Y9" s="58">
        <v>6.6702418016387585E-2</v>
      </c>
      <c r="Z9" s="58">
        <v>0.36043706438878176</v>
      </c>
      <c r="AA9" s="58">
        <v>8.7276427537082701E-2</v>
      </c>
      <c r="AB9" s="58">
        <v>0</v>
      </c>
      <c r="AC9" s="58">
        <v>0.20813107947089526</v>
      </c>
      <c r="AD9" s="58">
        <v>7.9928972737928511E-2</v>
      </c>
      <c r="AE9" s="58">
        <v>0.2131017491249344</v>
      </c>
      <c r="AF9" s="58">
        <v>0.23876179116315627</v>
      </c>
      <c r="AG9" s="58">
        <v>0</v>
      </c>
      <c r="AH9" s="58">
        <v>0.1</v>
      </c>
      <c r="AI9" s="58">
        <v>0.22</v>
      </c>
      <c r="AJ9" s="141">
        <v>0.04</v>
      </c>
      <c r="AK9" s="141">
        <v>7.0000000000000007E-2</v>
      </c>
      <c r="AL9" s="141">
        <v>0.15</v>
      </c>
      <c r="AM9" s="141">
        <v>0.18</v>
      </c>
      <c r="AN9" s="141">
        <v>0.21</v>
      </c>
      <c r="AO9" s="99">
        <v>0.03</v>
      </c>
    </row>
    <row r="10" spans="2:41" ht="15" customHeight="1" x14ac:dyDescent="0.2">
      <c r="B10" s="55" t="s">
        <v>15</v>
      </c>
      <c r="C10" s="57">
        <v>3.2390776946443496</v>
      </c>
      <c r="D10" s="58">
        <v>4.2640059980647464</v>
      </c>
      <c r="E10" s="58">
        <v>4.2658279131253067</v>
      </c>
      <c r="F10" s="58">
        <v>4.180695002717207</v>
      </c>
      <c r="G10" s="58">
        <v>4.8314012071607948</v>
      </c>
      <c r="H10" s="58">
        <v>4.652735753258801</v>
      </c>
      <c r="I10" s="58">
        <v>5.5860825260972495</v>
      </c>
      <c r="J10" s="58">
        <v>3.1304293869446518</v>
      </c>
      <c r="K10" s="58">
        <v>3.1981543392844833</v>
      </c>
      <c r="L10" s="58">
        <v>3.7623523999716246</v>
      </c>
      <c r="M10" s="58">
        <v>3.3032187517625733</v>
      </c>
      <c r="N10" s="58">
        <v>3.0672332237931665</v>
      </c>
      <c r="O10" s="58">
        <v>3.6183967843072118</v>
      </c>
      <c r="P10" s="58">
        <v>4.1696880210741663</v>
      </c>
      <c r="Q10" s="58">
        <v>4.6232072402477336</v>
      </c>
      <c r="R10" s="58">
        <v>4.6477716630124135</v>
      </c>
      <c r="S10" s="58">
        <v>4.6327634739360128</v>
      </c>
      <c r="T10" s="58">
        <v>3.875201510565244</v>
      </c>
      <c r="U10" s="58">
        <v>3.6708487220599522</v>
      </c>
      <c r="V10" s="58">
        <v>4.7919371928462704</v>
      </c>
      <c r="W10" s="58">
        <v>5.0619332746156385</v>
      </c>
      <c r="X10" s="58">
        <v>5.2420069735831216</v>
      </c>
      <c r="Y10" s="58">
        <v>6.1609104486006281</v>
      </c>
      <c r="Z10" s="58">
        <v>6.6120257614595594</v>
      </c>
      <c r="AA10" s="58">
        <v>4.8816093303588906</v>
      </c>
      <c r="AB10" s="58">
        <v>4.2385485145536244</v>
      </c>
      <c r="AC10" s="58">
        <v>5.4775547788240857</v>
      </c>
      <c r="AD10" s="58">
        <v>6.0326234047079197</v>
      </c>
      <c r="AE10" s="58">
        <v>5.1994076220857002</v>
      </c>
      <c r="AF10" s="58">
        <v>4.9311055713469498</v>
      </c>
      <c r="AG10" s="58">
        <v>5.3</v>
      </c>
      <c r="AH10" s="58">
        <v>5.48</v>
      </c>
      <c r="AI10" s="58">
        <v>7.09</v>
      </c>
      <c r="AJ10" s="141">
        <v>6.12</v>
      </c>
      <c r="AK10" s="141">
        <v>7.41</v>
      </c>
      <c r="AL10" s="141">
        <v>6.43</v>
      </c>
      <c r="AM10" s="141">
        <v>6.76</v>
      </c>
      <c r="AN10" s="141">
        <v>4.54</v>
      </c>
      <c r="AO10" s="99">
        <v>5.38</v>
      </c>
    </row>
    <row r="11" spans="2:41" ht="15" customHeight="1" thickBot="1" x14ac:dyDescent="0.25">
      <c r="B11" s="55" t="s">
        <v>16</v>
      </c>
      <c r="C11" s="57">
        <v>0</v>
      </c>
      <c r="D11" s="58">
        <v>0</v>
      </c>
      <c r="E11" s="58">
        <v>0</v>
      </c>
      <c r="F11" s="58">
        <v>0</v>
      </c>
      <c r="G11" s="58">
        <v>0</v>
      </c>
      <c r="H11" s="58">
        <v>1.5252455438830048</v>
      </c>
      <c r="I11" s="58">
        <v>1.1785028926327459</v>
      </c>
      <c r="J11" s="58">
        <v>0.80097112833366535</v>
      </c>
      <c r="K11" s="58">
        <v>0.85467360584545393</v>
      </c>
      <c r="L11" s="58">
        <v>0.52042915521084798</v>
      </c>
      <c r="M11" s="58">
        <v>0.48078410110202829</v>
      </c>
      <c r="N11" s="58">
        <v>0.70311017160465805</v>
      </c>
      <c r="O11" s="58">
        <v>0.8575149836603051</v>
      </c>
      <c r="P11" s="58">
        <v>1.6136659800748248</v>
      </c>
      <c r="Q11" s="58">
        <v>1.3082785397362011</v>
      </c>
      <c r="R11" s="58">
        <v>1.0731494359575253</v>
      </c>
      <c r="S11" s="58">
        <v>1.5885847480520667</v>
      </c>
      <c r="T11" s="58">
        <v>1.568650569517948</v>
      </c>
      <c r="U11" s="58">
        <v>5.8644214869815148</v>
      </c>
      <c r="V11" s="58">
        <v>6.2802022665375103</v>
      </c>
      <c r="W11" s="58">
        <v>3.9229343052830203</v>
      </c>
      <c r="X11" s="58">
        <v>2.5690508297919208</v>
      </c>
      <c r="Y11" s="58">
        <v>1.7795073120107701</v>
      </c>
      <c r="Z11" s="58">
        <v>0.86497643198490959</v>
      </c>
      <c r="AA11" s="58">
        <v>0.81444953230793327</v>
      </c>
      <c r="AB11" s="58">
        <v>0.60753976408841848</v>
      </c>
      <c r="AC11" s="58">
        <v>1.0175488814894391</v>
      </c>
      <c r="AD11" s="58">
        <v>0.74266366214512591</v>
      </c>
      <c r="AE11" s="58">
        <v>0.48839311620636622</v>
      </c>
      <c r="AF11" s="58">
        <v>0.37381483627884571</v>
      </c>
      <c r="AG11" s="58">
        <v>0.9</v>
      </c>
      <c r="AH11" s="58">
        <v>0.94</v>
      </c>
      <c r="AI11" s="58">
        <v>0.37</v>
      </c>
      <c r="AJ11" s="141">
        <v>0.46</v>
      </c>
      <c r="AK11" s="141">
        <v>0.37</v>
      </c>
      <c r="AL11" s="141">
        <v>0.28999999999999998</v>
      </c>
      <c r="AM11" s="141">
        <v>0.96</v>
      </c>
      <c r="AN11" s="141">
        <v>0.38</v>
      </c>
      <c r="AO11" s="99">
        <v>0.82</v>
      </c>
    </row>
    <row r="12" spans="2:41" ht="15" customHeight="1" thickBot="1" x14ac:dyDescent="0.25">
      <c r="B12" s="56" t="s">
        <v>17</v>
      </c>
      <c r="C12" s="39">
        <v>99.999999999999986</v>
      </c>
      <c r="D12" s="40">
        <v>99.999999999999986</v>
      </c>
      <c r="E12" s="40">
        <v>100</v>
      </c>
      <c r="F12" s="40">
        <v>100</v>
      </c>
      <c r="G12" s="40">
        <v>99.999999999999986</v>
      </c>
      <c r="H12" s="40">
        <v>100.00000000000001</v>
      </c>
      <c r="I12" s="40">
        <v>100</v>
      </c>
      <c r="J12" s="40">
        <v>100.00000000000001</v>
      </c>
      <c r="K12" s="40">
        <v>100</v>
      </c>
      <c r="L12" s="40">
        <v>99.999999999999986</v>
      </c>
      <c r="M12" s="40">
        <v>100.00000000000003</v>
      </c>
      <c r="N12" s="40">
        <v>99.999999999999986</v>
      </c>
      <c r="O12" s="40">
        <v>100</v>
      </c>
      <c r="P12" s="40">
        <v>100.00000000000001</v>
      </c>
      <c r="Q12" s="40">
        <v>100.00000000000001</v>
      </c>
      <c r="R12" s="40">
        <v>100</v>
      </c>
      <c r="S12" s="40">
        <v>99.999999999999986</v>
      </c>
      <c r="T12" s="40">
        <v>99.999999999999986</v>
      </c>
      <c r="U12" s="40">
        <v>100</v>
      </c>
      <c r="V12" s="40">
        <v>100.00000000000001</v>
      </c>
      <c r="W12" s="40">
        <v>100</v>
      </c>
      <c r="X12" s="40">
        <v>99.999999999999986</v>
      </c>
      <c r="Y12" s="40">
        <v>100</v>
      </c>
      <c r="Z12" s="40">
        <v>99.999999999999986</v>
      </c>
      <c r="AA12" s="40">
        <v>99.999999999999986</v>
      </c>
      <c r="AB12" s="40">
        <v>100</v>
      </c>
      <c r="AC12" s="40">
        <v>99.999999999999986</v>
      </c>
      <c r="AD12" s="40">
        <v>100</v>
      </c>
      <c r="AE12" s="40">
        <v>100</v>
      </c>
      <c r="AF12" s="40">
        <v>100</v>
      </c>
      <c r="AG12" s="40">
        <v>100</v>
      </c>
      <c r="AH12" s="40">
        <v>100</v>
      </c>
      <c r="AI12" s="40">
        <v>100</v>
      </c>
      <c r="AJ12" s="123">
        <f>SUM(AJ5:AJ11)</f>
        <v>99.98</v>
      </c>
      <c r="AK12" s="123">
        <f>SUM(AK5:AK11)</f>
        <v>99.999999999999986</v>
      </c>
      <c r="AL12" s="123">
        <f>SUM(AL5:AL11)</f>
        <v>100.00000000000001</v>
      </c>
      <c r="AM12" s="123">
        <f>SUM(AM5:AM11)</f>
        <v>99.990000000000009</v>
      </c>
      <c r="AN12" s="123">
        <v>99.999999999999986</v>
      </c>
      <c r="AO12" s="41">
        <f>SUM(AO5:AO11)</f>
        <v>100.01999999999998</v>
      </c>
    </row>
    <row r="13" spans="2:41" ht="15" customHeight="1" thickBot="1" x14ac:dyDescent="0.25">
      <c r="B13" s="45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7"/>
    </row>
    <row r="14" spans="2:41" ht="15" customHeight="1" thickBot="1" x14ac:dyDescent="0.25">
      <c r="B14" s="116" t="s">
        <v>52</v>
      </c>
      <c r="C14" s="100">
        <v>1980</v>
      </c>
      <c r="D14" s="101">
        <v>1985</v>
      </c>
      <c r="E14" s="101">
        <v>1986</v>
      </c>
      <c r="F14" s="101">
        <v>1987</v>
      </c>
      <c r="G14" s="101">
        <v>1988</v>
      </c>
      <c r="H14" s="101">
        <v>1989</v>
      </c>
      <c r="I14" s="101">
        <v>1990</v>
      </c>
      <c r="J14" s="101">
        <v>1991</v>
      </c>
      <c r="K14" s="101">
        <v>1992</v>
      </c>
      <c r="L14" s="101">
        <v>1993</v>
      </c>
      <c r="M14" s="101">
        <v>1994</v>
      </c>
      <c r="N14" s="101">
        <v>1995</v>
      </c>
      <c r="O14" s="101">
        <v>1996</v>
      </c>
      <c r="P14" s="101">
        <v>1997</v>
      </c>
      <c r="Q14" s="101">
        <v>1998</v>
      </c>
      <c r="R14" s="101">
        <v>1999</v>
      </c>
      <c r="S14" s="101">
        <v>2000</v>
      </c>
      <c r="T14" s="101">
        <v>2001</v>
      </c>
      <c r="U14" s="101">
        <v>2002</v>
      </c>
      <c r="V14" s="101">
        <v>2003</v>
      </c>
      <c r="W14" s="101">
        <v>2004</v>
      </c>
      <c r="X14" s="101">
        <v>2005</v>
      </c>
      <c r="Y14" s="101">
        <v>2006</v>
      </c>
      <c r="Z14" s="101">
        <v>2007</v>
      </c>
      <c r="AA14" s="101">
        <v>2008</v>
      </c>
      <c r="AB14" s="101">
        <v>2009</v>
      </c>
      <c r="AC14" s="101">
        <v>2010</v>
      </c>
      <c r="AD14" s="101">
        <v>2011</v>
      </c>
      <c r="AE14" s="101">
        <v>2012</v>
      </c>
      <c r="AF14" s="101">
        <v>2013</v>
      </c>
      <c r="AG14" s="101">
        <v>2014</v>
      </c>
      <c r="AH14" s="101">
        <v>2015</v>
      </c>
      <c r="AI14" s="101">
        <v>2016</v>
      </c>
      <c r="AJ14" s="142">
        <v>2017</v>
      </c>
      <c r="AK14" s="142">
        <v>2018</v>
      </c>
      <c r="AL14" s="142">
        <v>2019</v>
      </c>
      <c r="AM14" s="142">
        <v>2020</v>
      </c>
      <c r="AN14" s="142">
        <v>2021</v>
      </c>
      <c r="AO14" s="102">
        <v>2022</v>
      </c>
    </row>
    <row r="15" spans="2:41" ht="15" customHeight="1" x14ac:dyDescent="0.2">
      <c r="B15" s="77" t="s">
        <v>11</v>
      </c>
      <c r="C15" s="103">
        <v>54.967875308446409</v>
      </c>
      <c r="D15" s="104">
        <v>52.776742569165577</v>
      </c>
      <c r="E15" s="104">
        <v>51.926947865533435</v>
      </c>
      <c r="F15" s="104">
        <v>51.552209340214617</v>
      </c>
      <c r="G15" s="104">
        <v>48.456221734357598</v>
      </c>
      <c r="H15" s="104">
        <v>47.453953803187673</v>
      </c>
      <c r="I15" s="104">
        <v>47.40013558343059</v>
      </c>
      <c r="J15" s="104">
        <v>48.059750727004499</v>
      </c>
      <c r="K15" s="104">
        <v>47.140001989563835</v>
      </c>
      <c r="L15" s="105">
        <v>43.986061555930817</v>
      </c>
      <c r="M15" s="104">
        <v>45.806474034136571</v>
      </c>
      <c r="N15" s="104">
        <v>43.899039555962077</v>
      </c>
      <c r="O15" s="104">
        <v>42.246235117153994</v>
      </c>
      <c r="P15" s="104">
        <v>43.055628097229494</v>
      </c>
      <c r="Q15" s="104">
        <v>43.517507411018407</v>
      </c>
      <c r="R15" s="104">
        <v>42.031114057632749</v>
      </c>
      <c r="S15" s="104">
        <v>41.721070675269111</v>
      </c>
      <c r="T15" s="104">
        <v>38.545553728999728</v>
      </c>
      <c r="U15" s="104">
        <v>36.157945083212589</v>
      </c>
      <c r="V15" s="104">
        <v>39.694910233502455</v>
      </c>
      <c r="W15" s="104">
        <v>42.510247390317623</v>
      </c>
      <c r="X15" s="104">
        <v>43.696488672903868</v>
      </c>
      <c r="Y15" s="104">
        <v>44.493975392970086</v>
      </c>
      <c r="Z15" s="104">
        <v>48.695195284869044</v>
      </c>
      <c r="AA15" s="104">
        <v>51.091209498585741</v>
      </c>
      <c r="AB15" s="104">
        <v>48.624740540886044</v>
      </c>
      <c r="AC15" s="106">
        <v>52.134376826954195</v>
      </c>
      <c r="AD15" s="106">
        <v>52.92445304792831</v>
      </c>
      <c r="AE15" s="106">
        <v>52.289561424359036</v>
      </c>
      <c r="AF15" s="106">
        <v>52.56</v>
      </c>
      <c r="AG15" s="98">
        <v>53</v>
      </c>
      <c r="AH15" s="98">
        <v>51.92</v>
      </c>
      <c r="AI15" s="98">
        <v>49.87</v>
      </c>
      <c r="AJ15" s="143">
        <v>52.69</v>
      </c>
      <c r="AK15" s="143">
        <v>50.25</v>
      </c>
      <c r="AL15" s="143">
        <v>47.52</v>
      </c>
      <c r="AM15" s="143">
        <v>48.32</v>
      </c>
      <c r="AN15" s="143">
        <v>52.92</v>
      </c>
      <c r="AO15" s="107">
        <v>51.51</v>
      </c>
    </row>
    <row r="16" spans="2:41" ht="26.25" thickBot="1" x14ac:dyDescent="0.25">
      <c r="B16" s="62" t="s">
        <v>51</v>
      </c>
      <c r="C16" s="84">
        <v>50.219991222389048</v>
      </c>
      <c r="D16" s="85">
        <v>49.435047184649875</v>
      </c>
      <c r="E16" s="85">
        <v>47.219416354462915</v>
      </c>
      <c r="F16" s="85">
        <v>45.701965878963172</v>
      </c>
      <c r="G16" s="85">
        <v>43.767793866718677</v>
      </c>
      <c r="H16" s="85">
        <v>42.353574037649267</v>
      </c>
      <c r="I16" s="85">
        <v>42.980273154000756</v>
      </c>
      <c r="J16" s="85">
        <v>44.383087704632793</v>
      </c>
      <c r="K16" s="85">
        <v>42.3321223302232</v>
      </c>
      <c r="L16" s="86">
        <v>39.473144295917166</v>
      </c>
      <c r="M16" s="85">
        <v>42.234156502088247</v>
      </c>
      <c r="N16" s="85">
        <v>39.59392948744815</v>
      </c>
      <c r="O16" s="85">
        <v>37.928687681344798</v>
      </c>
      <c r="P16" s="85">
        <v>38.734989273213586</v>
      </c>
      <c r="Q16" s="85">
        <v>39.00550825360348</v>
      </c>
      <c r="R16" s="85">
        <v>37.39822542706905</v>
      </c>
      <c r="S16" s="85">
        <v>37.83745115136243</v>
      </c>
      <c r="T16" s="85">
        <v>33.803933565789187</v>
      </c>
      <c r="U16" s="85">
        <v>31.506485292166314</v>
      </c>
      <c r="V16" s="85">
        <v>33.812610999219537</v>
      </c>
      <c r="W16" s="85">
        <v>37.524139093018135</v>
      </c>
      <c r="X16" s="85">
        <v>38.389950497108586</v>
      </c>
      <c r="Y16" s="85">
        <v>38.620342431198615</v>
      </c>
      <c r="Z16" s="85">
        <v>42.450746828219671</v>
      </c>
      <c r="AA16" s="85">
        <v>43.634980620419341</v>
      </c>
      <c r="AB16" s="85">
        <v>41.937945117458867</v>
      </c>
      <c r="AC16" s="87">
        <v>45.074350238694549</v>
      </c>
      <c r="AD16" s="108">
        <v>44.949299675271291</v>
      </c>
      <c r="AE16" s="108">
        <v>44.500041756872214</v>
      </c>
      <c r="AF16" s="108">
        <v>43.99</v>
      </c>
      <c r="AG16" s="109">
        <v>43.96</v>
      </c>
      <c r="AH16" s="109">
        <v>42.72</v>
      </c>
      <c r="AI16" s="109">
        <v>40.89</v>
      </c>
      <c r="AJ16" s="144">
        <v>42.49</v>
      </c>
      <c r="AK16" s="144">
        <v>40.520000000000003</v>
      </c>
      <c r="AL16" s="144">
        <v>37.85</v>
      </c>
      <c r="AM16" s="144">
        <v>34.26</v>
      </c>
      <c r="AN16" s="144">
        <v>40.4</v>
      </c>
      <c r="AO16" s="110">
        <v>40.96</v>
      </c>
    </row>
    <row r="17" spans="2:41" ht="13.5" thickBot="1" x14ac:dyDescent="0.25">
      <c r="B17" s="63"/>
    </row>
    <row r="18" spans="2:41" ht="15" customHeight="1" thickBot="1" x14ac:dyDescent="0.25">
      <c r="B18" s="116" t="s">
        <v>37</v>
      </c>
      <c r="C18" s="59">
        <v>1980</v>
      </c>
      <c r="D18" s="60">
        <v>1985</v>
      </c>
      <c r="E18" s="60">
        <v>1986</v>
      </c>
      <c r="F18" s="60">
        <v>1987</v>
      </c>
      <c r="G18" s="60">
        <v>1988</v>
      </c>
      <c r="H18" s="60">
        <v>1989</v>
      </c>
      <c r="I18" s="60">
        <v>1990</v>
      </c>
      <c r="J18" s="60">
        <v>1991</v>
      </c>
      <c r="K18" s="60">
        <v>1992</v>
      </c>
      <c r="L18" s="60">
        <v>1993</v>
      </c>
      <c r="M18" s="60">
        <v>1994</v>
      </c>
      <c r="N18" s="60">
        <v>1995</v>
      </c>
      <c r="O18" s="60">
        <v>1996</v>
      </c>
      <c r="P18" s="60">
        <v>1997</v>
      </c>
      <c r="Q18" s="60">
        <v>1998</v>
      </c>
      <c r="R18" s="60">
        <v>1999</v>
      </c>
      <c r="S18" s="60">
        <v>2000</v>
      </c>
      <c r="T18" s="60">
        <v>2001</v>
      </c>
      <c r="U18" s="60">
        <v>2002</v>
      </c>
      <c r="V18" s="60">
        <v>2003</v>
      </c>
      <c r="W18" s="60">
        <v>2004</v>
      </c>
      <c r="X18" s="60">
        <v>2005</v>
      </c>
      <c r="Y18" s="60">
        <v>2006</v>
      </c>
      <c r="Z18" s="60">
        <v>2007</v>
      </c>
      <c r="AA18" s="60">
        <v>2008</v>
      </c>
      <c r="AB18" s="60">
        <v>2009</v>
      </c>
      <c r="AC18" s="60">
        <v>2010</v>
      </c>
      <c r="AD18" s="60">
        <v>2011</v>
      </c>
      <c r="AE18" s="60">
        <v>2012</v>
      </c>
      <c r="AF18" s="60">
        <v>2013</v>
      </c>
      <c r="AG18" s="60">
        <v>2014</v>
      </c>
      <c r="AH18" s="60">
        <v>2015</v>
      </c>
      <c r="AI18" s="60">
        <v>2016</v>
      </c>
      <c r="AJ18" s="96">
        <v>2017</v>
      </c>
      <c r="AK18" s="96">
        <v>2018</v>
      </c>
      <c r="AL18" s="96">
        <v>2019</v>
      </c>
      <c r="AM18" s="96">
        <v>2020</v>
      </c>
      <c r="AN18" s="96">
        <v>2021</v>
      </c>
      <c r="AO18" s="61">
        <v>2022</v>
      </c>
    </row>
    <row r="19" spans="2:41" ht="15" customHeight="1" x14ac:dyDescent="0.2">
      <c r="B19" s="53" t="s">
        <v>18</v>
      </c>
      <c r="C19" s="97">
        <v>7.11373016409995</v>
      </c>
      <c r="D19" s="98">
        <v>6.2056572685049636</v>
      </c>
      <c r="E19" s="98">
        <v>6.3669219745531302</v>
      </c>
      <c r="F19" s="98">
        <v>6.3315478319808713</v>
      </c>
      <c r="G19" s="98">
        <v>5.9607386439239978</v>
      </c>
      <c r="H19" s="98">
        <v>6.4621518725705265</v>
      </c>
      <c r="I19" s="98">
        <v>6.3528785887359955</v>
      </c>
      <c r="J19" s="98">
        <v>7.1892053681579569</v>
      </c>
      <c r="K19" s="98">
        <v>8.6054538200069342</v>
      </c>
      <c r="L19" s="98">
        <v>6.6405155808774774</v>
      </c>
      <c r="M19" s="98">
        <v>7.2513302868092389</v>
      </c>
      <c r="N19" s="98">
        <v>6.5755893269439332</v>
      </c>
      <c r="O19" s="98">
        <v>6.4363712940416384</v>
      </c>
      <c r="P19" s="98">
        <v>7.8654499029134186</v>
      </c>
      <c r="Q19" s="98">
        <v>9.1750887735591373</v>
      </c>
      <c r="R19" s="98">
        <v>9.7697131443663743</v>
      </c>
      <c r="S19" s="98">
        <v>11.545768454253208</v>
      </c>
      <c r="T19" s="98">
        <v>10.611866804152113</v>
      </c>
      <c r="U19" s="98">
        <v>9.6100626909180029</v>
      </c>
      <c r="V19" s="98">
        <v>14.555747033863712</v>
      </c>
      <c r="W19" s="98">
        <v>13.638994405231541</v>
      </c>
      <c r="X19" s="98">
        <v>13.362189347415862</v>
      </c>
      <c r="Y19" s="98">
        <v>15.556616340577269</v>
      </c>
      <c r="Z19" s="98">
        <v>15.174311321358788</v>
      </c>
      <c r="AA19" s="98">
        <v>15.54060979089164</v>
      </c>
      <c r="AB19" s="98">
        <v>15.360882122212141</v>
      </c>
      <c r="AC19" s="98">
        <v>12.153677960709597</v>
      </c>
      <c r="AD19" s="98">
        <v>11.263339512730251</v>
      </c>
      <c r="AE19" s="98">
        <v>13.51457511104887</v>
      </c>
      <c r="AF19" s="58">
        <v>15.633537089019159</v>
      </c>
      <c r="AG19" s="58">
        <v>17.47</v>
      </c>
      <c r="AH19" s="58">
        <v>15.93</v>
      </c>
      <c r="AI19" s="58">
        <v>14.44</v>
      </c>
      <c r="AJ19" s="141">
        <v>14.21</v>
      </c>
      <c r="AK19" s="141">
        <v>14.42</v>
      </c>
      <c r="AL19" s="141">
        <v>15.8</v>
      </c>
      <c r="AM19" s="141">
        <v>24.71</v>
      </c>
      <c r="AN19" s="141">
        <v>16.75</v>
      </c>
      <c r="AO19" s="99">
        <v>15.37</v>
      </c>
    </row>
    <row r="20" spans="2:41" ht="15" customHeight="1" x14ac:dyDescent="0.2">
      <c r="B20" s="55" t="s">
        <v>19</v>
      </c>
      <c r="C20" s="57">
        <v>0.60099719473922542</v>
      </c>
      <c r="D20" s="58">
        <v>0.81580866100595339</v>
      </c>
      <c r="E20" s="58">
        <v>1.0754158839591765</v>
      </c>
      <c r="F20" s="58">
        <v>1.1421403422890819</v>
      </c>
      <c r="G20" s="58">
        <v>1.2402093969318324</v>
      </c>
      <c r="H20" s="58">
        <v>1.6460973945588664</v>
      </c>
      <c r="I20" s="58">
        <v>0.87891061577389729</v>
      </c>
      <c r="J20" s="58">
        <v>1.4977695261720343</v>
      </c>
      <c r="K20" s="58">
        <v>0.85838687804016567</v>
      </c>
      <c r="L20" s="58">
        <v>1.409865816161544</v>
      </c>
      <c r="M20" s="58">
        <v>0.91763452444606985</v>
      </c>
      <c r="N20" s="58">
        <v>1.7472537942134572</v>
      </c>
      <c r="O20" s="58">
        <v>2.1228310138189492</v>
      </c>
      <c r="P20" s="58">
        <v>1.5102813253036778</v>
      </c>
      <c r="Q20" s="58">
        <v>1.7249385413821361</v>
      </c>
      <c r="R20" s="58">
        <v>1.7664441585500685</v>
      </c>
      <c r="S20" s="58">
        <v>1.2779770724479451</v>
      </c>
      <c r="T20" s="58">
        <v>2.4421967193150746</v>
      </c>
      <c r="U20" s="58">
        <v>1.7808801238349041</v>
      </c>
      <c r="V20" s="58">
        <v>1.6771881667876583</v>
      </c>
      <c r="W20" s="58">
        <v>0.54850018959679081</v>
      </c>
      <c r="X20" s="58">
        <v>1.0019252681623512</v>
      </c>
      <c r="Y20" s="58">
        <v>2.6766462057555747</v>
      </c>
      <c r="Z20" s="58">
        <v>2.6073450000097016</v>
      </c>
      <c r="AA20" s="58">
        <v>2.2400180235580458</v>
      </c>
      <c r="AB20" s="58">
        <v>2.011070353278376</v>
      </c>
      <c r="AC20" s="58">
        <v>1.9285763248690992</v>
      </c>
      <c r="AD20" s="58">
        <v>2.7733515243669586</v>
      </c>
      <c r="AE20" s="58">
        <v>1.5036213630533872</v>
      </c>
      <c r="AF20" s="58">
        <v>2.6386625787468816</v>
      </c>
      <c r="AG20" s="58">
        <v>2.5499999999999998</v>
      </c>
      <c r="AH20" s="58">
        <v>2.19</v>
      </c>
      <c r="AI20" s="58">
        <v>1.42</v>
      </c>
      <c r="AJ20" s="141">
        <v>1.07</v>
      </c>
      <c r="AK20" s="141">
        <v>2.66</v>
      </c>
      <c r="AL20" s="141">
        <v>1.74</v>
      </c>
      <c r="AM20" s="141">
        <v>4.76</v>
      </c>
      <c r="AN20" s="141">
        <v>2.2999999999999998</v>
      </c>
      <c r="AO20" s="99">
        <v>1.23</v>
      </c>
    </row>
    <row r="21" spans="2:41" ht="15" customHeight="1" x14ac:dyDescent="0.2">
      <c r="B21" s="112" t="s">
        <v>53</v>
      </c>
      <c r="C21" s="57">
        <v>86.96399481625285</v>
      </c>
      <c r="D21" s="58">
        <v>87.477308348116637</v>
      </c>
      <c r="E21" s="58">
        <v>87.483417898018871</v>
      </c>
      <c r="F21" s="58">
        <v>86.284666654114815</v>
      </c>
      <c r="G21" s="58">
        <v>87.67762971589481</v>
      </c>
      <c r="H21" s="58">
        <v>86.169914855881743</v>
      </c>
      <c r="I21" s="58">
        <v>86.251821750131882</v>
      </c>
      <c r="J21" s="58">
        <v>85.122811357910706</v>
      </c>
      <c r="K21" s="58">
        <v>84.753221948714824</v>
      </c>
      <c r="L21" s="58">
        <v>86.917643547073581</v>
      </c>
      <c r="M21" s="58">
        <v>86.159252773377176</v>
      </c>
      <c r="N21" s="58">
        <v>83.924636694052708</v>
      </c>
      <c r="O21" s="58">
        <v>84.610650752078769</v>
      </c>
      <c r="P21" s="58">
        <v>82.69467604280841</v>
      </c>
      <c r="Q21" s="58">
        <v>79.940432416531849</v>
      </c>
      <c r="R21" s="58">
        <v>77.598934174416144</v>
      </c>
      <c r="S21" s="58">
        <v>74.849229249525592</v>
      </c>
      <c r="T21" s="58">
        <v>75.277075432994309</v>
      </c>
      <c r="U21" s="58">
        <v>75.549336577202439</v>
      </c>
      <c r="V21" s="58">
        <v>75.334566051557928</v>
      </c>
      <c r="W21" s="58">
        <v>77.98193619347299</v>
      </c>
      <c r="X21" s="58">
        <v>76.20546954561334</v>
      </c>
      <c r="Y21" s="58">
        <v>72.875726994734833</v>
      </c>
      <c r="Z21" s="58">
        <v>75.17710542502391</v>
      </c>
      <c r="AA21" s="58">
        <v>76.655706644432684</v>
      </c>
      <c r="AB21" s="58">
        <v>78.511944674528991</v>
      </c>
      <c r="AC21" s="58">
        <v>81.892386407777224</v>
      </c>
      <c r="AD21" s="58">
        <v>81.936459830448456</v>
      </c>
      <c r="AE21" s="58">
        <v>81.370260249712672</v>
      </c>
      <c r="AF21" s="58">
        <v>78.488728014973077</v>
      </c>
      <c r="AG21" s="58">
        <v>76.400000000000006</v>
      </c>
      <c r="AH21" s="58">
        <v>78.45</v>
      </c>
      <c r="AI21" s="58">
        <v>81.7</v>
      </c>
      <c r="AJ21" s="141">
        <v>82.3</v>
      </c>
      <c r="AK21" s="141">
        <v>79.22</v>
      </c>
      <c r="AL21" s="141">
        <v>78.040000000000006</v>
      </c>
      <c r="AM21" s="141">
        <v>66.25</v>
      </c>
      <c r="AN21" s="141">
        <v>78.58</v>
      </c>
      <c r="AO21" s="99">
        <v>80.48</v>
      </c>
    </row>
    <row r="22" spans="2:41" ht="15" customHeight="1" thickBot="1" x14ac:dyDescent="0.25">
      <c r="B22" s="55" t="s">
        <v>20</v>
      </c>
      <c r="C22" s="57">
        <v>5.3212778249080106</v>
      </c>
      <c r="D22" s="58">
        <v>5.501225722372447</v>
      </c>
      <c r="E22" s="58">
        <v>5.0742442434688302</v>
      </c>
      <c r="F22" s="58">
        <v>6.2416451716152359</v>
      </c>
      <c r="G22" s="58">
        <v>5.1214222432493601</v>
      </c>
      <c r="H22" s="58">
        <v>5.7218358769888633</v>
      </c>
      <c r="I22" s="58">
        <v>6.5163890453582258</v>
      </c>
      <c r="J22" s="58">
        <v>6.1902137477593104</v>
      </c>
      <c r="K22" s="58">
        <v>5.7829373532380828</v>
      </c>
      <c r="L22" s="58">
        <v>5.0319750558874015</v>
      </c>
      <c r="M22" s="58">
        <v>5.6717824153675211</v>
      </c>
      <c r="N22" s="58">
        <v>7.7525201847899012</v>
      </c>
      <c r="O22" s="58">
        <v>6.8301469400606409</v>
      </c>
      <c r="P22" s="58">
        <v>7.9295927289744954</v>
      </c>
      <c r="Q22" s="58">
        <v>9.1595402685268841</v>
      </c>
      <c r="R22" s="58">
        <v>10.864908522667417</v>
      </c>
      <c r="S22" s="58">
        <v>12.327025223773255</v>
      </c>
      <c r="T22" s="58">
        <v>11.668861043538501</v>
      </c>
      <c r="U22" s="58">
        <v>13.059720608044648</v>
      </c>
      <c r="V22" s="58">
        <v>8.4324987477907047</v>
      </c>
      <c r="W22" s="58">
        <v>7.830569211698676</v>
      </c>
      <c r="X22" s="58">
        <v>9.430415838808436</v>
      </c>
      <c r="Y22" s="58">
        <v>8.8910104589323211</v>
      </c>
      <c r="Z22" s="58">
        <v>7.0412382536075953</v>
      </c>
      <c r="AA22" s="58">
        <v>5.5636655411176266</v>
      </c>
      <c r="AB22" s="58">
        <v>4.1161028499804981</v>
      </c>
      <c r="AC22" s="58">
        <v>4.0253593066440754</v>
      </c>
      <c r="AD22" s="58">
        <v>4.0268491324543314</v>
      </c>
      <c r="AE22" s="58">
        <v>3.6115432761850768</v>
      </c>
      <c r="AF22" s="58">
        <v>3.2390723172608817</v>
      </c>
      <c r="AG22" s="58">
        <v>3.57</v>
      </c>
      <c r="AH22" s="58">
        <v>3.43</v>
      </c>
      <c r="AI22" s="58">
        <v>2.4500000000000002</v>
      </c>
      <c r="AJ22" s="141">
        <f>1.6+0.73</f>
        <v>2.33</v>
      </c>
      <c r="AK22" s="141">
        <f>2.82+0.97</f>
        <v>3.79</v>
      </c>
      <c r="AL22" s="141">
        <v>4.43</v>
      </c>
      <c r="AM22" s="141">
        <f>3.25+1.03</f>
        <v>4.28</v>
      </c>
      <c r="AN22" s="141">
        <v>2.37</v>
      </c>
      <c r="AO22" s="99">
        <f>1.86+1.06</f>
        <v>2.92</v>
      </c>
    </row>
    <row r="23" spans="2:41" ht="15" customHeight="1" thickBot="1" x14ac:dyDescent="0.25">
      <c r="B23" s="56" t="s">
        <v>17</v>
      </c>
      <c r="C23" s="39">
        <v>100.00000000000003</v>
      </c>
      <c r="D23" s="40">
        <v>100</v>
      </c>
      <c r="E23" s="40">
        <v>100</v>
      </c>
      <c r="F23" s="40">
        <v>100</v>
      </c>
      <c r="G23" s="40">
        <v>100</v>
      </c>
      <c r="H23" s="40">
        <v>100</v>
      </c>
      <c r="I23" s="40">
        <v>100</v>
      </c>
      <c r="J23" s="40">
        <v>100.00000000000001</v>
      </c>
      <c r="K23" s="40">
        <v>100</v>
      </c>
      <c r="L23" s="40">
        <v>100</v>
      </c>
      <c r="M23" s="40">
        <v>100</v>
      </c>
      <c r="N23" s="40">
        <v>100</v>
      </c>
      <c r="O23" s="40">
        <v>100</v>
      </c>
      <c r="P23" s="40">
        <v>100</v>
      </c>
      <c r="Q23" s="40">
        <v>100</v>
      </c>
      <c r="R23" s="40">
        <v>100.00000000000001</v>
      </c>
      <c r="S23" s="40">
        <v>100</v>
      </c>
      <c r="T23" s="40">
        <v>100</v>
      </c>
      <c r="U23" s="40">
        <v>99.999999999999986</v>
      </c>
      <c r="V23" s="40">
        <v>100</v>
      </c>
      <c r="W23" s="40">
        <v>100</v>
      </c>
      <c r="X23" s="40">
        <v>100</v>
      </c>
      <c r="Y23" s="40">
        <v>100</v>
      </c>
      <c r="Z23" s="40">
        <v>100</v>
      </c>
      <c r="AA23" s="40">
        <v>100</v>
      </c>
      <c r="AB23" s="40">
        <v>100</v>
      </c>
      <c r="AC23" s="40">
        <v>100</v>
      </c>
      <c r="AD23" s="40">
        <v>100</v>
      </c>
      <c r="AE23" s="40">
        <v>100</v>
      </c>
      <c r="AF23" s="40">
        <v>100</v>
      </c>
      <c r="AG23" s="40">
        <v>99.99</v>
      </c>
      <c r="AH23" s="40">
        <v>99.99</v>
      </c>
      <c r="AI23" s="40">
        <v>99.99</v>
      </c>
      <c r="AJ23" s="123">
        <v>100.00999999999999</v>
      </c>
      <c r="AK23" s="123">
        <f>SUM(AK19:AK22)</f>
        <v>100.09</v>
      </c>
      <c r="AL23" s="123">
        <f t="shared" ref="AL23:AM23" si="0">SUM(AL19:AL22)</f>
        <v>100.01000000000002</v>
      </c>
      <c r="AM23" s="123">
        <f t="shared" si="0"/>
        <v>100</v>
      </c>
      <c r="AN23" s="123">
        <v>100</v>
      </c>
      <c r="AO23" s="41">
        <f>SUM(AO19:AO22)</f>
        <v>100</v>
      </c>
    </row>
    <row r="25" spans="2:41" x14ac:dyDescent="0.2">
      <c r="B25" s="35" t="s">
        <v>54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</row>
  </sheetData>
  <sheetProtection selectLockedCells="1" selectUnlockedCells="1"/>
  <mergeCells count="1">
    <mergeCell ref="B2:AO2"/>
  </mergeCells>
  <pageMargins left="0.7" right="0.7" top="0.75" bottom="0.75" header="0.3" footer="0.3"/>
  <pageSetup paperSize="9" orientation="portrait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O21"/>
  <sheetViews>
    <sheetView showGridLines="0" zoomScale="110" zoomScaleNormal="110" workbookViewId="0">
      <pane xSplit="2" ySplit="4" topLeftCell="O5" activePane="bottomRight" state="frozen"/>
      <selection pane="topRight" activeCell="C1" sqref="C1"/>
      <selection pane="bottomLeft" activeCell="A5" sqref="A5"/>
      <selection pane="bottomRight" activeCell="B2" sqref="B2:AO2"/>
    </sheetView>
  </sheetViews>
  <sheetFormatPr defaultColWidth="11.42578125" defaultRowHeight="12.75" x14ac:dyDescent="0.2"/>
  <cols>
    <col min="1" max="1" width="4.42578125" customWidth="1"/>
    <col min="2" max="2" width="29.42578125" customWidth="1"/>
    <col min="3" max="3" width="5.85546875" bestFit="1" customWidth="1"/>
    <col min="4" max="9" width="5.85546875" customWidth="1"/>
    <col min="10" max="10" width="5.85546875" bestFit="1" customWidth="1"/>
    <col min="11" max="16" width="5.85546875" customWidth="1"/>
    <col min="17" max="17" width="5.85546875" bestFit="1" customWidth="1"/>
    <col min="18" max="20" width="5.85546875" customWidth="1"/>
    <col min="21" max="22" width="5.85546875" bestFit="1" customWidth="1"/>
    <col min="23" max="26" width="5.85546875" customWidth="1"/>
    <col min="27" max="29" width="5.85546875" bestFit="1" customWidth="1"/>
    <col min="30" max="30" width="5.85546875" customWidth="1"/>
    <col min="31" max="32" width="6.42578125" bestFit="1" customWidth="1"/>
    <col min="33" max="41" width="6.42578125" customWidth="1"/>
  </cols>
  <sheetData>
    <row r="1" spans="2:41" ht="99.6" customHeight="1" thickBot="1" x14ac:dyDescent="0.25"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2:41" ht="22.35" customHeight="1" thickBot="1" x14ac:dyDescent="0.25">
      <c r="B2" s="167" t="s">
        <v>41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9"/>
    </row>
    <row r="3" spans="2:41" ht="14.1" customHeight="1" thickBot="1" x14ac:dyDescent="0.25"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</row>
    <row r="4" spans="2:41" ht="13.5" thickBot="1" x14ac:dyDescent="0.25">
      <c r="B4" s="116" t="s">
        <v>36</v>
      </c>
      <c r="C4" s="37">
        <v>1980</v>
      </c>
      <c r="D4" s="60">
        <v>1985</v>
      </c>
      <c r="E4" s="60">
        <v>1986</v>
      </c>
      <c r="F4" s="60">
        <v>1987</v>
      </c>
      <c r="G4" s="60">
        <v>1988</v>
      </c>
      <c r="H4" s="60">
        <v>1989</v>
      </c>
      <c r="I4" s="60">
        <v>1990</v>
      </c>
      <c r="J4" s="60">
        <v>1991</v>
      </c>
      <c r="K4" s="60">
        <v>1992</v>
      </c>
      <c r="L4" s="60">
        <v>1993</v>
      </c>
      <c r="M4" s="60">
        <v>1994</v>
      </c>
      <c r="N4" s="60">
        <v>1995</v>
      </c>
      <c r="O4" s="60">
        <v>1996</v>
      </c>
      <c r="P4" s="60">
        <v>1997</v>
      </c>
      <c r="Q4" s="60">
        <v>1998</v>
      </c>
      <c r="R4" s="60">
        <v>1999</v>
      </c>
      <c r="S4" s="60">
        <v>2000</v>
      </c>
      <c r="T4" s="60">
        <v>2001</v>
      </c>
      <c r="U4" s="60">
        <v>2002</v>
      </c>
      <c r="V4" s="60">
        <v>2003</v>
      </c>
      <c r="W4" s="60">
        <v>2004</v>
      </c>
      <c r="X4" s="60">
        <v>2005</v>
      </c>
      <c r="Y4" s="60">
        <v>2006</v>
      </c>
      <c r="Z4" s="60">
        <v>2007</v>
      </c>
      <c r="AA4" s="60">
        <v>2008</v>
      </c>
      <c r="AB4" s="60">
        <v>2009</v>
      </c>
      <c r="AC4" s="60">
        <v>2010</v>
      </c>
      <c r="AD4" s="60">
        <v>2011</v>
      </c>
      <c r="AE4" s="60">
        <v>2012</v>
      </c>
      <c r="AF4" s="60">
        <v>2013</v>
      </c>
      <c r="AG4" s="60">
        <v>2014</v>
      </c>
      <c r="AH4" s="60">
        <v>2015</v>
      </c>
      <c r="AI4" s="60">
        <v>2016</v>
      </c>
      <c r="AJ4" s="96">
        <v>2017</v>
      </c>
      <c r="AK4" s="96">
        <v>2018</v>
      </c>
      <c r="AL4" s="96">
        <v>2019</v>
      </c>
      <c r="AM4" s="96">
        <v>2020</v>
      </c>
      <c r="AN4" s="96">
        <v>2021</v>
      </c>
      <c r="AO4" s="61">
        <v>2022</v>
      </c>
    </row>
    <row r="5" spans="2:41" ht="15" customHeight="1" x14ac:dyDescent="0.2">
      <c r="B5" s="112" t="s">
        <v>10</v>
      </c>
      <c r="C5" s="114">
        <v>1.0204773528614048</v>
      </c>
      <c r="D5" s="58">
        <v>1.8310185537575205</v>
      </c>
      <c r="E5" s="58">
        <v>1.3250426801572508</v>
      </c>
      <c r="F5" s="58">
        <v>2.1489621886728636</v>
      </c>
      <c r="G5" s="58">
        <v>1.3512253596164092</v>
      </c>
      <c r="H5" s="58">
        <v>1.7994967610118311</v>
      </c>
      <c r="I5" s="58">
        <v>1.9707942850383144</v>
      </c>
      <c r="J5" s="58">
        <v>1.2913114187326276</v>
      </c>
      <c r="K5" s="58">
        <v>1.8312160124297399</v>
      </c>
      <c r="L5" s="58">
        <v>1.5222001619138497</v>
      </c>
      <c r="M5" s="58">
        <v>1.2386008212195472</v>
      </c>
      <c r="N5" s="58">
        <v>2.0239618333891567</v>
      </c>
      <c r="O5" s="58">
        <v>1.4448325704649483</v>
      </c>
      <c r="P5" s="58">
        <v>1.041762668279119</v>
      </c>
      <c r="Q5" s="58">
        <v>1.2511914659487058</v>
      </c>
      <c r="R5" s="58">
        <v>0.57879556113929764</v>
      </c>
      <c r="S5" s="58">
        <v>1.0498950438679922</v>
      </c>
      <c r="T5" s="58">
        <v>1.3594233515829564</v>
      </c>
      <c r="U5" s="58">
        <v>2.083436139869526</v>
      </c>
      <c r="V5" s="58">
        <v>1.79016547353597</v>
      </c>
      <c r="W5" s="58">
        <v>1.6676662686600014</v>
      </c>
      <c r="X5" s="58">
        <v>1.2764384999988734</v>
      </c>
      <c r="Y5" s="58">
        <v>1.6705651165005468</v>
      </c>
      <c r="Z5" s="58">
        <v>1.9127946145530321</v>
      </c>
      <c r="AA5" s="58">
        <v>0.37156139638261237</v>
      </c>
      <c r="AB5" s="58">
        <v>1.6307369627955755</v>
      </c>
      <c r="AC5" s="58">
        <v>1.065157873939673</v>
      </c>
      <c r="AD5" s="58">
        <v>0.86128428682173164</v>
      </c>
      <c r="AE5" s="58">
        <v>0.68513557221572385</v>
      </c>
      <c r="AF5" s="58">
        <v>0.77753841957804704</v>
      </c>
      <c r="AG5" s="58">
        <v>1.1399999999999999</v>
      </c>
      <c r="AH5" s="58">
        <v>1</v>
      </c>
      <c r="AI5" s="58">
        <v>0.47</v>
      </c>
      <c r="AJ5" s="141">
        <v>0.74</v>
      </c>
      <c r="AK5" s="141">
        <v>0.97</v>
      </c>
      <c r="AL5" s="141">
        <v>1.01</v>
      </c>
      <c r="AM5" s="141">
        <v>1.18</v>
      </c>
      <c r="AN5" s="141">
        <v>1.93</v>
      </c>
      <c r="AO5" s="99">
        <v>2.74</v>
      </c>
    </row>
    <row r="6" spans="2:41" ht="15" customHeight="1" x14ac:dyDescent="0.2">
      <c r="B6" s="112" t="s">
        <v>11</v>
      </c>
      <c r="C6" s="114">
        <v>67.108211605770592</v>
      </c>
      <c r="D6" s="58">
        <v>58.388940478788101</v>
      </c>
      <c r="E6" s="58">
        <v>55.522490398052291</v>
      </c>
      <c r="F6" s="58">
        <v>55.382243701906496</v>
      </c>
      <c r="G6" s="58">
        <v>52.196457112413427</v>
      </c>
      <c r="H6" s="58">
        <v>50.36828666867185</v>
      </c>
      <c r="I6" s="58">
        <v>49.570194923831181</v>
      </c>
      <c r="J6" s="58">
        <v>46.803111828367662</v>
      </c>
      <c r="K6" s="58">
        <v>50.380660786912216</v>
      </c>
      <c r="L6" s="58">
        <v>49.912977138417673</v>
      </c>
      <c r="M6" s="58">
        <v>51.916626485206017</v>
      </c>
      <c r="N6" s="58">
        <v>45.200946353945369</v>
      </c>
      <c r="O6" s="58">
        <v>45.823175138520838</v>
      </c>
      <c r="P6" s="58">
        <v>47.389805134522142</v>
      </c>
      <c r="Q6" s="58">
        <v>44.100237020078623</v>
      </c>
      <c r="R6" s="58">
        <v>44.714420513611444</v>
      </c>
      <c r="S6" s="58">
        <v>43.101984877862655</v>
      </c>
      <c r="T6" s="58">
        <v>42.273788978814572</v>
      </c>
      <c r="U6" s="58">
        <v>34.656494576749601</v>
      </c>
      <c r="V6" s="58">
        <v>32.148808825255252</v>
      </c>
      <c r="W6" s="58">
        <v>32.653090420878293</v>
      </c>
      <c r="X6" s="58">
        <v>41.459804016556525</v>
      </c>
      <c r="Y6" s="58">
        <v>38.387226401990183</v>
      </c>
      <c r="Z6" s="58">
        <v>46.754474381002616</v>
      </c>
      <c r="AA6" s="58">
        <v>49.998638769796372</v>
      </c>
      <c r="AB6" s="58">
        <v>43.625724800762526</v>
      </c>
      <c r="AC6" s="58">
        <v>47.762755949447339</v>
      </c>
      <c r="AD6" s="58">
        <v>46.278925594263654</v>
      </c>
      <c r="AE6" s="58">
        <v>42.701103520391186</v>
      </c>
      <c r="AF6" s="58">
        <v>45.61266767854945</v>
      </c>
      <c r="AG6" s="58">
        <v>41.57</v>
      </c>
      <c r="AH6" s="58">
        <v>44.82</v>
      </c>
      <c r="AI6" s="58">
        <v>47.36</v>
      </c>
      <c r="AJ6" s="141">
        <v>41.29</v>
      </c>
      <c r="AK6" s="141">
        <v>41.65</v>
      </c>
      <c r="AL6" s="141">
        <v>39.35</v>
      </c>
      <c r="AM6" s="141">
        <v>43.46</v>
      </c>
      <c r="AN6" s="141">
        <v>43.33</v>
      </c>
      <c r="AO6" s="99">
        <v>37.700000000000003</v>
      </c>
    </row>
    <row r="7" spans="2:41" ht="15" customHeight="1" x14ac:dyDescent="0.2">
      <c r="B7" s="112" t="s">
        <v>12</v>
      </c>
      <c r="C7" s="114">
        <v>14.818958502847842</v>
      </c>
      <c r="D7" s="58">
        <v>21.574557553184111</v>
      </c>
      <c r="E7" s="58">
        <v>21.905318791625117</v>
      </c>
      <c r="F7" s="58">
        <v>26.577531758782857</v>
      </c>
      <c r="G7" s="58">
        <v>29.927277570591372</v>
      </c>
      <c r="H7" s="58">
        <v>28.302091794077466</v>
      </c>
      <c r="I7" s="58">
        <v>27.934832612610244</v>
      </c>
      <c r="J7" s="58">
        <v>31.099936220748603</v>
      </c>
      <c r="K7" s="58">
        <v>30.185874880043865</v>
      </c>
      <c r="L7" s="58">
        <v>29.452922498326036</v>
      </c>
      <c r="M7" s="58">
        <v>28.754942903409219</v>
      </c>
      <c r="N7" s="58">
        <v>32.859406788988871</v>
      </c>
      <c r="O7" s="58">
        <v>36.417851120211999</v>
      </c>
      <c r="P7" s="58">
        <v>35.221783393388193</v>
      </c>
      <c r="Q7" s="58">
        <v>39.591098849882492</v>
      </c>
      <c r="R7" s="58">
        <v>36.841022938683444</v>
      </c>
      <c r="S7" s="58">
        <v>38.475571974766034</v>
      </c>
      <c r="T7" s="58">
        <v>37.322710862493061</v>
      </c>
      <c r="U7" s="58">
        <v>38.502980567097303</v>
      </c>
      <c r="V7" s="58">
        <v>40.473770684191997</v>
      </c>
      <c r="W7" s="58">
        <v>43.348318192572869</v>
      </c>
      <c r="X7" s="58">
        <v>38.423390031387093</v>
      </c>
      <c r="Y7" s="58">
        <v>39.013456039655011</v>
      </c>
      <c r="Z7" s="58">
        <v>34.122070827610344</v>
      </c>
      <c r="AA7" s="58">
        <v>35.934299407483714</v>
      </c>
      <c r="AB7" s="58">
        <v>38.860141800211125</v>
      </c>
      <c r="AC7" s="58">
        <v>36.91316987596317</v>
      </c>
      <c r="AD7" s="58">
        <v>38.944901433298568</v>
      </c>
      <c r="AE7" s="58">
        <v>43.263355216710352</v>
      </c>
      <c r="AF7" s="58">
        <v>38.201716505035208</v>
      </c>
      <c r="AG7" s="58">
        <v>42.7</v>
      </c>
      <c r="AH7" s="58">
        <v>39.6</v>
      </c>
      <c r="AI7" s="58">
        <v>35.44</v>
      </c>
      <c r="AJ7" s="141">
        <v>38.090000000000003</v>
      </c>
      <c r="AK7" s="141">
        <v>40.090000000000003</v>
      </c>
      <c r="AL7" s="141">
        <v>39.97</v>
      </c>
      <c r="AM7" s="141">
        <v>30.06</v>
      </c>
      <c r="AN7" s="141">
        <v>30.39</v>
      </c>
      <c r="AO7" s="99">
        <v>40.409999999999997</v>
      </c>
    </row>
    <row r="8" spans="2:41" ht="15" customHeight="1" x14ac:dyDescent="0.2">
      <c r="B8" s="112" t="s">
        <v>13</v>
      </c>
      <c r="C8" s="114">
        <v>10.428048355224922</v>
      </c>
      <c r="D8" s="58">
        <v>10.070686619271619</v>
      </c>
      <c r="E8" s="58">
        <v>10.444239092413635</v>
      </c>
      <c r="F8" s="58">
        <v>7.8195229515341138</v>
      </c>
      <c r="G8" s="58">
        <v>7.9436600958977088</v>
      </c>
      <c r="H8" s="58">
        <v>10.503490740164116</v>
      </c>
      <c r="I8" s="58">
        <v>9.918902222631143</v>
      </c>
      <c r="J8" s="58">
        <v>11.688203085118467</v>
      </c>
      <c r="K8" s="58">
        <v>9.3033404926198422</v>
      </c>
      <c r="L8" s="58">
        <v>11.669229136093957</v>
      </c>
      <c r="M8" s="58">
        <v>9.1445610258122585</v>
      </c>
      <c r="N8" s="58">
        <v>11.345358829816067</v>
      </c>
      <c r="O8" s="58">
        <v>7.6187665622741516</v>
      </c>
      <c r="P8" s="58">
        <v>6.4959280330702613</v>
      </c>
      <c r="Q8" s="58">
        <v>7.0713019719937691</v>
      </c>
      <c r="R8" s="58">
        <v>8.7087096736188538</v>
      </c>
      <c r="S8" s="58">
        <v>8.1467539243136695</v>
      </c>
      <c r="T8" s="58">
        <v>9.6689528286915802</v>
      </c>
      <c r="U8" s="58">
        <v>9.0823406334198555</v>
      </c>
      <c r="V8" s="58">
        <v>9.9281774439619763</v>
      </c>
      <c r="W8" s="58">
        <v>11.677625605951391</v>
      </c>
      <c r="X8" s="58">
        <v>9.7030731411653104</v>
      </c>
      <c r="Y8" s="58">
        <v>10.267750335065376</v>
      </c>
      <c r="Z8" s="58">
        <v>8.1468986155139724</v>
      </c>
      <c r="AA8" s="58">
        <v>7.9674437294658427</v>
      </c>
      <c r="AB8" s="58">
        <v>8.1519580700528511</v>
      </c>
      <c r="AC8" s="58">
        <v>7.1430277318824373</v>
      </c>
      <c r="AD8" s="58">
        <v>6.0273023180979965</v>
      </c>
      <c r="AE8" s="58">
        <v>8.1470850437570927</v>
      </c>
      <c r="AF8" s="58">
        <v>8.2669862708423647</v>
      </c>
      <c r="AG8" s="58">
        <v>7.8</v>
      </c>
      <c r="AH8" s="58">
        <v>10.93</v>
      </c>
      <c r="AI8" s="58">
        <v>10.35</v>
      </c>
      <c r="AJ8" s="141">
        <v>11.76</v>
      </c>
      <c r="AK8" s="141">
        <v>10.52</v>
      </c>
      <c r="AL8" s="141">
        <v>12.46</v>
      </c>
      <c r="AM8" s="141">
        <v>23.4</v>
      </c>
      <c r="AN8" s="141">
        <v>19.059999999999999</v>
      </c>
      <c r="AO8" s="99">
        <v>12</v>
      </c>
    </row>
    <row r="9" spans="2:41" ht="15" customHeight="1" x14ac:dyDescent="0.2">
      <c r="B9" s="112" t="s">
        <v>14</v>
      </c>
      <c r="C9" s="114">
        <v>1.1231547134720445</v>
      </c>
      <c r="D9" s="58">
        <v>1.4668446095321219</v>
      </c>
      <c r="E9" s="58">
        <v>1.5732053885765103</v>
      </c>
      <c r="F9" s="58">
        <v>0.61956458107026935</v>
      </c>
      <c r="G9" s="58">
        <v>1.4777570591369205</v>
      </c>
      <c r="H9" s="58">
        <v>0.8942495869279764</v>
      </c>
      <c r="I9" s="58">
        <v>1.0002497338363061</v>
      </c>
      <c r="J9" s="58">
        <v>0.40589065665170165</v>
      </c>
      <c r="K9" s="58">
        <v>1.5224146597815655</v>
      </c>
      <c r="L9" s="58">
        <v>1.1729421892898888</v>
      </c>
      <c r="M9" s="58">
        <v>1.8102088540870092</v>
      </c>
      <c r="N9" s="58">
        <v>2.3443445410076849</v>
      </c>
      <c r="O9" s="58">
        <v>1.9132739099012288</v>
      </c>
      <c r="P9" s="58">
        <v>2.2908888194555277</v>
      </c>
      <c r="Q9" s="58">
        <v>1.9167518175045029</v>
      </c>
      <c r="R9" s="58">
        <v>2.2260708628273798</v>
      </c>
      <c r="S9" s="58">
        <v>1.1778224967656603</v>
      </c>
      <c r="T9" s="58">
        <v>0.67357474410854556</v>
      </c>
      <c r="U9" s="58">
        <v>1.7591020794883689</v>
      </c>
      <c r="V9" s="58">
        <v>1.0204201384813989</v>
      </c>
      <c r="W9" s="58">
        <v>1.4387665828468299</v>
      </c>
      <c r="X9" s="58">
        <v>2.3242897346404905</v>
      </c>
      <c r="Y9" s="58">
        <v>2.2127090238854579</v>
      </c>
      <c r="Z9" s="58">
        <v>1.1739146329362489</v>
      </c>
      <c r="AA9" s="58">
        <v>0.51291154072746314</v>
      </c>
      <c r="AB9" s="58">
        <v>0.77012779056207814</v>
      </c>
      <c r="AC9" s="58">
        <v>1.8087709432921757</v>
      </c>
      <c r="AD9" s="58">
        <v>0.54253596747934552</v>
      </c>
      <c r="AE9" s="58">
        <v>0</v>
      </c>
      <c r="AF9" s="58">
        <v>0.18626330313576486</v>
      </c>
      <c r="AG9" s="58">
        <v>1.27</v>
      </c>
      <c r="AH9" s="58">
        <v>0.11</v>
      </c>
      <c r="AI9" s="58">
        <v>1.43</v>
      </c>
      <c r="AJ9" s="141">
        <v>0.83</v>
      </c>
      <c r="AK9" s="141">
        <v>0.35</v>
      </c>
      <c r="AL9" s="141">
        <v>0.62</v>
      </c>
      <c r="AM9" s="141">
        <v>0</v>
      </c>
      <c r="AN9" s="141">
        <v>0.92</v>
      </c>
      <c r="AO9" s="99">
        <v>0.54</v>
      </c>
    </row>
    <row r="10" spans="2:41" ht="15" customHeight="1" x14ac:dyDescent="0.2">
      <c r="B10" s="112" t="s">
        <v>15</v>
      </c>
      <c r="C10" s="114">
        <v>5.5011494698231882</v>
      </c>
      <c r="D10" s="58">
        <v>6.6679521854665333</v>
      </c>
      <c r="E10" s="58">
        <v>9.2297036491751978</v>
      </c>
      <c r="F10" s="58">
        <v>7.4521748180333942</v>
      </c>
      <c r="G10" s="58">
        <v>7.1036228023441659</v>
      </c>
      <c r="H10" s="58">
        <v>5.9084868247580866</v>
      </c>
      <c r="I10" s="58">
        <v>7.2495103902419782</v>
      </c>
      <c r="J10" s="58">
        <v>6.9736557992314037</v>
      </c>
      <c r="K10" s="58">
        <v>5.5108988712699354</v>
      </c>
      <c r="L10" s="58">
        <v>5.6894986969901282</v>
      </c>
      <c r="M10" s="58">
        <v>5.9493468420874436</v>
      </c>
      <c r="N10" s="58">
        <v>5.2827048963993342</v>
      </c>
      <c r="O10" s="58">
        <v>6.154059262828234</v>
      </c>
      <c r="P10" s="58">
        <v>6.2802475324307494</v>
      </c>
      <c r="Q10" s="58">
        <v>4.6991084901012847</v>
      </c>
      <c r="R10" s="58">
        <v>5.0352214878387596</v>
      </c>
      <c r="S10" s="58">
        <v>5.845060943526148</v>
      </c>
      <c r="T10" s="58">
        <v>6.0448157184797271</v>
      </c>
      <c r="U10" s="58">
        <v>6.7034385085321198</v>
      </c>
      <c r="V10" s="58">
        <v>5.1747447482689823</v>
      </c>
      <c r="W10" s="58">
        <v>4.7951182740083311</v>
      </c>
      <c r="X10" s="58">
        <v>4.1854339552919813</v>
      </c>
      <c r="Y10" s="58">
        <v>6.2435977543070713</v>
      </c>
      <c r="Z10" s="58">
        <v>6.2056935747523223</v>
      </c>
      <c r="AA10" s="58">
        <v>4.2660954581737522</v>
      </c>
      <c r="AB10" s="58">
        <v>5.3613096546857495</v>
      </c>
      <c r="AC10" s="58">
        <v>4.1889841051349475</v>
      </c>
      <c r="AD10" s="58">
        <v>5.3003581277446052</v>
      </c>
      <c r="AE10" s="58">
        <v>3.8822030528528186</v>
      </c>
      <c r="AF10" s="58">
        <v>5.6449976661651604</v>
      </c>
      <c r="AG10" s="58">
        <v>4.45</v>
      </c>
      <c r="AH10" s="58">
        <v>3.17</v>
      </c>
      <c r="AI10" s="58">
        <v>4.57</v>
      </c>
      <c r="AJ10" s="141">
        <v>6.19</v>
      </c>
      <c r="AK10" s="141">
        <v>4.92</v>
      </c>
      <c r="AL10" s="141">
        <v>6.32</v>
      </c>
      <c r="AM10" s="141">
        <v>1.89</v>
      </c>
      <c r="AN10" s="141">
        <v>2.98</v>
      </c>
      <c r="AO10" s="99">
        <v>3.22</v>
      </c>
    </row>
    <row r="11" spans="2:41" ht="15" customHeight="1" thickBot="1" x14ac:dyDescent="0.25">
      <c r="B11" s="112" t="s">
        <v>16</v>
      </c>
      <c r="C11" s="114">
        <v>0</v>
      </c>
      <c r="D11" s="58">
        <v>0</v>
      </c>
      <c r="E11" s="58">
        <v>0</v>
      </c>
      <c r="F11" s="58">
        <v>0</v>
      </c>
      <c r="G11" s="58">
        <v>0</v>
      </c>
      <c r="H11" s="58">
        <v>2.2238976243886732</v>
      </c>
      <c r="I11" s="58">
        <v>2.3555158318108331</v>
      </c>
      <c r="J11" s="58">
        <v>1.7378909911495366</v>
      </c>
      <c r="K11" s="58">
        <v>1.2655942969428324</v>
      </c>
      <c r="L11" s="58">
        <v>0.58023017896846418</v>
      </c>
      <c r="M11" s="58">
        <v>1.1857130681785015</v>
      </c>
      <c r="N11" s="58">
        <v>0.94327675645351616</v>
      </c>
      <c r="O11" s="58">
        <v>0.62804143579860283</v>
      </c>
      <c r="P11" s="58">
        <v>1.2795844188540049</v>
      </c>
      <c r="Q11" s="58">
        <v>1.3703103844906281</v>
      </c>
      <c r="R11" s="58">
        <v>1.8957589622808229</v>
      </c>
      <c r="S11" s="58">
        <v>2.2029107388978439</v>
      </c>
      <c r="T11" s="58">
        <v>2.6567335158295644</v>
      </c>
      <c r="U11" s="58">
        <v>7.2122074948432244</v>
      </c>
      <c r="V11" s="58">
        <v>9.4639126863044236</v>
      </c>
      <c r="W11" s="58">
        <v>4.4194146550822886</v>
      </c>
      <c r="X11" s="58">
        <v>2.6275706209597285</v>
      </c>
      <c r="Y11" s="58">
        <v>2.2046953285963489</v>
      </c>
      <c r="Z11" s="58">
        <v>1.6841533536314686</v>
      </c>
      <c r="AA11" s="58">
        <v>0.94904969797024241</v>
      </c>
      <c r="AB11" s="58">
        <v>1.6000009209300934</v>
      </c>
      <c r="AC11" s="58">
        <v>1.1181335203402598</v>
      </c>
      <c r="AD11" s="58">
        <v>2.0446922722940992</v>
      </c>
      <c r="AE11" s="58">
        <v>1.3211175940728237</v>
      </c>
      <c r="AF11" s="58">
        <v>1.3098301566940038</v>
      </c>
      <c r="AG11" s="58">
        <v>1.08</v>
      </c>
      <c r="AH11" s="58">
        <v>0.37</v>
      </c>
      <c r="AI11" s="58">
        <v>0.39</v>
      </c>
      <c r="AJ11" s="141">
        <v>1.1200000000000001</v>
      </c>
      <c r="AK11" s="141">
        <v>1.5</v>
      </c>
      <c r="AL11" s="141">
        <v>0.27</v>
      </c>
      <c r="AM11" s="141">
        <v>0</v>
      </c>
      <c r="AN11" s="141">
        <v>1.4</v>
      </c>
      <c r="AO11" s="99">
        <v>3.39</v>
      </c>
    </row>
    <row r="12" spans="2:41" ht="15" customHeight="1" thickBot="1" x14ac:dyDescent="0.25">
      <c r="B12" s="113" t="s">
        <v>17</v>
      </c>
      <c r="C12" s="115">
        <v>100</v>
      </c>
      <c r="D12" s="40">
        <v>100.00000000000001</v>
      </c>
      <c r="E12" s="40">
        <v>100</v>
      </c>
      <c r="F12" s="40">
        <v>99.999999999999986</v>
      </c>
      <c r="G12" s="40">
        <v>100</v>
      </c>
      <c r="H12" s="40">
        <v>99.999999999999986</v>
      </c>
      <c r="I12" s="40">
        <v>100.00000000000001</v>
      </c>
      <c r="J12" s="40">
        <v>100.00000000000001</v>
      </c>
      <c r="K12" s="40">
        <v>99.999999999999986</v>
      </c>
      <c r="L12" s="40">
        <v>100</v>
      </c>
      <c r="M12" s="40">
        <v>100</v>
      </c>
      <c r="N12" s="40">
        <v>100</v>
      </c>
      <c r="O12" s="40">
        <v>100.00000000000001</v>
      </c>
      <c r="P12" s="40">
        <v>99.999999999999986</v>
      </c>
      <c r="Q12" s="40">
        <v>100</v>
      </c>
      <c r="R12" s="40">
        <v>100</v>
      </c>
      <c r="S12" s="40">
        <v>100</v>
      </c>
      <c r="T12" s="40">
        <v>100</v>
      </c>
      <c r="U12" s="40">
        <v>100.00000000000001</v>
      </c>
      <c r="V12" s="40">
        <v>99.999999999999986</v>
      </c>
      <c r="W12" s="40">
        <v>100</v>
      </c>
      <c r="X12" s="40">
        <v>100</v>
      </c>
      <c r="Y12" s="40">
        <v>99.999999999999986</v>
      </c>
      <c r="Z12" s="40">
        <v>100</v>
      </c>
      <c r="AA12" s="40">
        <v>99.999999999999986</v>
      </c>
      <c r="AB12" s="40">
        <v>100</v>
      </c>
      <c r="AC12" s="40">
        <v>100.00000000000001</v>
      </c>
      <c r="AD12" s="40">
        <v>100</v>
      </c>
      <c r="AE12" s="40">
        <v>99.999999999999972</v>
      </c>
      <c r="AF12" s="40">
        <v>100</v>
      </c>
      <c r="AG12" s="40">
        <v>100</v>
      </c>
      <c r="AH12" s="40">
        <v>100</v>
      </c>
      <c r="AI12" s="40">
        <v>100</v>
      </c>
      <c r="AJ12" s="123">
        <v>100.02000000000001</v>
      </c>
      <c r="AK12" s="123">
        <v>100</v>
      </c>
      <c r="AL12" s="123">
        <f>SUM(AL5:AL11)</f>
        <v>99.999999999999986</v>
      </c>
      <c r="AM12" s="123">
        <f>SUM(AM5:AM11)</f>
        <v>99.99</v>
      </c>
      <c r="AN12" s="123">
        <v>100.01000000000002</v>
      </c>
      <c r="AO12" s="41">
        <f>SUM(AO5:AO11)</f>
        <v>100</v>
      </c>
    </row>
    <row r="13" spans="2:41" ht="15" customHeight="1" thickBot="1" x14ac:dyDescent="0.25">
      <c r="B13" s="111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</row>
    <row r="14" spans="2:41" ht="15" customHeight="1" thickBot="1" x14ac:dyDescent="0.25">
      <c r="B14" s="116" t="s">
        <v>37</v>
      </c>
      <c r="C14" s="60">
        <v>1980</v>
      </c>
      <c r="D14" s="60">
        <v>1985</v>
      </c>
      <c r="E14" s="60">
        <v>1986</v>
      </c>
      <c r="F14" s="60">
        <v>1987</v>
      </c>
      <c r="G14" s="60">
        <v>1988</v>
      </c>
      <c r="H14" s="60">
        <v>1989</v>
      </c>
      <c r="I14" s="60">
        <v>1990</v>
      </c>
      <c r="J14" s="60">
        <v>1991</v>
      </c>
      <c r="K14" s="60">
        <v>1992</v>
      </c>
      <c r="L14" s="60">
        <v>1993</v>
      </c>
      <c r="M14" s="60">
        <v>1994</v>
      </c>
      <c r="N14" s="60">
        <v>1995</v>
      </c>
      <c r="O14" s="60">
        <v>1996</v>
      </c>
      <c r="P14" s="60">
        <v>1997</v>
      </c>
      <c r="Q14" s="60">
        <v>1998</v>
      </c>
      <c r="R14" s="60">
        <v>1999</v>
      </c>
      <c r="S14" s="60">
        <v>2000</v>
      </c>
      <c r="T14" s="60">
        <v>2001</v>
      </c>
      <c r="U14" s="60">
        <v>2002</v>
      </c>
      <c r="V14" s="60">
        <v>2003</v>
      </c>
      <c r="W14" s="60">
        <v>2004</v>
      </c>
      <c r="X14" s="60">
        <v>2005</v>
      </c>
      <c r="Y14" s="60">
        <v>2006</v>
      </c>
      <c r="Z14" s="60">
        <v>2007</v>
      </c>
      <c r="AA14" s="60">
        <v>2008</v>
      </c>
      <c r="AB14" s="60">
        <v>2009</v>
      </c>
      <c r="AC14" s="60">
        <v>2010</v>
      </c>
      <c r="AD14" s="60">
        <v>2011</v>
      </c>
      <c r="AE14" s="60">
        <v>2012</v>
      </c>
      <c r="AF14" s="60">
        <v>2013</v>
      </c>
      <c r="AG14" s="60">
        <v>2014</v>
      </c>
      <c r="AH14" s="60">
        <v>2015</v>
      </c>
      <c r="AI14" s="60">
        <v>2016</v>
      </c>
      <c r="AJ14" s="96">
        <v>2017</v>
      </c>
      <c r="AK14" s="96">
        <v>2018</v>
      </c>
      <c r="AL14" s="96">
        <v>2019</v>
      </c>
      <c r="AM14" s="96">
        <v>2020</v>
      </c>
      <c r="AN14" s="96">
        <v>2021</v>
      </c>
      <c r="AO14" s="61">
        <v>2022</v>
      </c>
    </row>
    <row r="15" spans="2:41" ht="15" customHeight="1" x14ac:dyDescent="0.2">
      <c r="B15" s="112" t="s">
        <v>18</v>
      </c>
      <c r="C15" s="58">
        <v>38.728959449120119</v>
      </c>
      <c r="D15" s="58">
        <v>36.198359951143352</v>
      </c>
      <c r="E15" s="58">
        <v>38.750191343614866</v>
      </c>
      <c r="F15" s="58">
        <v>35.724724605351462</v>
      </c>
      <c r="G15" s="58">
        <v>36.657050908700548</v>
      </c>
      <c r="H15" s="58">
        <v>37.057128589042733</v>
      </c>
      <c r="I15" s="58">
        <v>37.564885602226369</v>
      </c>
      <c r="J15" s="58">
        <v>32.670501667095358</v>
      </c>
      <c r="K15" s="58">
        <v>33.89382141510783</v>
      </c>
      <c r="L15" s="58">
        <v>31.698514103476473</v>
      </c>
      <c r="M15" s="58">
        <v>33.837838806023619</v>
      </c>
      <c r="N15" s="58">
        <v>30.653449727165167</v>
      </c>
      <c r="O15" s="58">
        <v>31.861502953613741</v>
      </c>
      <c r="P15" s="58">
        <v>35.718673154287842</v>
      </c>
      <c r="Q15" s="58">
        <v>29.158780103868846</v>
      </c>
      <c r="R15" s="58">
        <v>25.819314987082493</v>
      </c>
      <c r="S15" s="58">
        <v>27.968731999779617</v>
      </c>
      <c r="T15" s="58">
        <v>22.644923205641547</v>
      </c>
      <c r="U15" s="58">
        <v>24.022338167201536</v>
      </c>
      <c r="V15" s="58">
        <v>33.011399491917608</v>
      </c>
      <c r="W15" s="58">
        <v>29.240338431238573</v>
      </c>
      <c r="X15" s="58">
        <v>31.803553050487171</v>
      </c>
      <c r="Y15" s="58">
        <v>26.055077977275676</v>
      </c>
      <c r="Z15" s="58">
        <v>26.913071104024556</v>
      </c>
      <c r="AA15" s="58">
        <v>27.492894223767355</v>
      </c>
      <c r="AB15" s="58">
        <v>25.923058841411144</v>
      </c>
      <c r="AC15" s="58">
        <v>30.341302059840626</v>
      </c>
      <c r="AD15" s="58">
        <v>27.572830290924649</v>
      </c>
      <c r="AE15" s="58">
        <v>24.592689254044323</v>
      </c>
      <c r="AF15" s="58">
        <v>27.345574431063696</v>
      </c>
      <c r="AG15" s="58">
        <v>27.38</v>
      </c>
      <c r="AH15" s="58">
        <v>27.54</v>
      </c>
      <c r="AI15" s="58">
        <v>23.39</v>
      </c>
      <c r="AJ15" s="141">
        <v>21.78</v>
      </c>
      <c r="AK15" s="141">
        <v>20.88</v>
      </c>
      <c r="AL15" s="141">
        <v>18.02</v>
      </c>
      <c r="AM15" s="141">
        <v>33.380000000000003</v>
      </c>
      <c r="AN15" s="141">
        <v>21.46</v>
      </c>
      <c r="AO15" s="99">
        <v>12.76</v>
      </c>
    </row>
    <row r="16" spans="2:41" ht="15" customHeight="1" x14ac:dyDescent="0.2">
      <c r="B16" s="112" t="s">
        <v>19</v>
      </c>
      <c r="C16" s="58">
        <v>49.672702541868567</v>
      </c>
      <c r="D16" s="58">
        <v>54.717508019338688</v>
      </c>
      <c r="E16" s="58">
        <v>53.993341242202753</v>
      </c>
      <c r="F16" s="58">
        <v>55.435054564501151</v>
      </c>
      <c r="G16" s="58">
        <v>52.506378148247123</v>
      </c>
      <c r="H16" s="58">
        <v>52.930453113192122</v>
      </c>
      <c r="I16" s="58">
        <v>51.756831221030112</v>
      </c>
      <c r="J16" s="58">
        <v>56.36897736259985</v>
      </c>
      <c r="K16" s="58">
        <v>55.915564972853048</v>
      </c>
      <c r="L16" s="58">
        <v>57.066215888305926</v>
      </c>
      <c r="M16" s="58">
        <v>58.36061095911267</v>
      </c>
      <c r="N16" s="58">
        <v>60.080565251771311</v>
      </c>
      <c r="O16" s="58">
        <v>59.616393363246068</v>
      </c>
      <c r="P16" s="58">
        <v>55.552178042015797</v>
      </c>
      <c r="Q16" s="58">
        <v>59.688393461700308</v>
      </c>
      <c r="R16" s="58">
        <v>62.285028929678866</v>
      </c>
      <c r="S16" s="58">
        <v>62.974099717673063</v>
      </c>
      <c r="T16" s="58">
        <v>66.587880236658108</v>
      </c>
      <c r="U16" s="58">
        <v>64.981810601233775</v>
      </c>
      <c r="V16" s="58">
        <v>52.192521156615591</v>
      </c>
      <c r="W16" s="58">
        <v>53.876082718704154</v>
      </c>
      <c r="X16" s="58">
        <v>52.077101387940402</v>
      </c>
      <c r="Y16" s="58">
        <v>56.823223286503698</v>
      </c>
      <c r="Z16" s="58">
        <v>54.19624553212843</v>
      </c>
      <c r="AA16" s="58">
        <v>56.244319444620118</v>
      </c>
      <c r="AB16" s="58">
        <v>54.869752867133606</v>
      </c>
      <c r="AC16" s="58">
        <v>53.024070852217001</v>
      </c>
      <c r="AD16" s="58">
        <v>58.891053187218411</v>
      </c>
      <c r="AE16" s="58">
        <v>61.322270507718798</v>
      </c>
      <c r="AF16" s="58">
        <v>57.66463350128133</v>
      </c>
      <c r="AG16" s="58">
        <v>55.77</v>
      </c>
      <c r="AH16" s="58">
        <v>54.58</v>
      </c>
      <c r="AI16" s="58">
        <v>58.01</v>
      </c>
      <c r="AJ16" s="141">
        <v>57.24</v>
      </c>
      <c r="AK16" s="141">
        <v>60.27</v>
      </c>
      <c r="AL16" s="141">
        <v>60.23</v>
      </c>
      <c r="AM16" s="141">
        <v>51.94</v>
      </c>
      <c r="AN16" s="141">
        <v>66.89</v>
      </c>
      <c r="AO16" s="99">
        <v>65.78</v>
      </c>
    </row>
    <row r="17" spans="2:41" ht="15" customHeight="1" x14ac:dyDescent="0.2">
      <c r="B17" s="112" t="s">
        <v>53</v>
      </c>
      <c r="C17" s="58">
        <v>0.60836946357221799</v>
      </c>
      <c r="D17" s="58">
        <v>0</v>
      </c>
      <c r="E17" s="58">
        <v>0.66444070261375376</v>
      </c>
      <c r="F17" s="58">
        <v>0.44427920375813446</v>
      </c>
      <c r="G17" s="58">
        <v>0.76948904009154384</v>
      </c>
      <c r="H17" s="58">
        <v>1.148140127895209</v>
      </c>
      <c r="I17" s="58">
        <v>0.21833050097936163</v>
      </c>
      <c r="J17" s="58">
        <v>1.2192512854783615</v>
      </c>
      <c r="K17" s="58">
        <v>0</v>
      </c>
      <c r="L17" s="58">
        <v>0.87681556898193558</v>
      </c>
      <c r="M17" s="58">
        <v>0.68645581920195586</v>
      </c>
      <c r="N17" s="58">
        <v>0.4514872000141274</v>
      </c>
      <c r="O17" s="58">
        <v>0.43275283256399499</v>
      </c>
      <c r="P17" s="58">
        <v>0.42619562232317487</v>
      </c>
      <c r="Q17" s="58">
        <v>0.17421150246164663</v>
      </c>
      <c r="R17" s="58">
        <v>0.33671744371876472</v>
      </c>
      <c r="S17" s="58">
        <v>0.91543381678968727</v>
      </c>
      <c r="T17" s="58">
        <v>0.30194824598099568</v>
      </c>
      <c r="U17" s="58">
        <v>0.6550532469324658</v>
      </c>
      <c r="V17" s="58">
        <v>0.24797333376482583</v>
      </c>
      <c r="W17" s="58">
        <v>0.76327900480315114</v>
      </c>
      <c r="X17" s="58">
        <v>0.86777535179431931</v>
      </c>
      <c r="Y17" s="58">
        <v>1.5708342975836356</v>
      </c>
      <c r="Z17" s="58">
        <v>1.0448868025025217</v>
      </c>
      <c r="AA17" s="58">
        <v>1.4572939686279753</v>
      </c>
      <c r="AB17" s="58">
        <v>2.769662553971393</v>
      </c>
      <c r="AC17" s="58">
        <v>2.4314281418476278</v>
      </c>
      <c r="AD17" s="58">
        <v>1.4038200691584184</v>
      </c>
      <c r="AE17" s="58">
        <v>1.2229353588818079</v>
      </c>
      <c r="AF17" s="58">
        <v>0.87521375078750285</v>
      </c>
      <c r="AG17" s="58">
        <v>2.36</v>
      </c>
      <c r="AH17" s="58">
        <v>1.29</v>
      </c>
      <c r="AI17" s="58">
        <v>1.02</v>
      </c>
      <c r="AJ17" s="141">
        <v>2.89</v>
      </c>
      <c r="AK17" s="141">
        <v>2.7</v>
      </c>
      <c r="AL17" s="141">
        <v>1.84</v>
      </c>
      <c r="AM17" s="141">
        <v>1.4</v>
      </c>
      <c r="AN17" s="141">
        <v>1.63</v>
      </c>
      <c r="AO17" s="99">
        <v>1.83</v>
      </c>
    </row>
    <row r="18" spans="2:41" ht="15" customHeight="1" thickBot="1" x14ac:dyDescent="0.25">
      <c r="B18" s="112" t="s">
        <v>20</v>
      </c>
      <c r="C18" s="58">
        <v>10.989968545439089</v>
      </c>
      <c r="D18" s="58">
        <v>9.0841320295179671</v>
      </c>
      <c r="E18" s="58">
        <v>6.5920267115686357</v>
      </c>
      <c r="F18" s="58">
        <v>8.3959416263892503</v>
      </c>
      <c r="G18" s="58">
        <v>10.067081902960785</v>
      </c>
      <c r="H18" s="58">
        <v>8.8642781698699391</v>
      </c>
      <c r="I18" s="58">
        <v>10.459952675764157</v>
      </c>
      <c r="J18" s="58">
        <v>9.7412696848264275</v>
      </c>
      <c r="K18" s="58">
        <v>10.190613612039119</v>
      </c>
      <c r="L18" s="58">
        <v>10.358454439235661</v>
      </c>
      <c r="M18" s="58">
        <v>7.1150944156617602</v>
      </c>
      <c r="N18" s="58">
        <v>8.8144978210493878</v>
      </c>
      <c r="O18" s="58">
        <v>8.0893508505761957</v>
      </c>
      <c r="P18" s="58">
        <v>8.3029531813731747</v>
      </c>
      <c r="Q18" s="58">
        <v>10.978614931969197</v>
      </c>
      <c r="R18" s="58">
        <v>11.55893863951988</v>
      </c>
      <c r="S18" s="58">
        <v>8.1417344657576329</v>
      </c>
      <c r="T18" s="58">
        <v>10.465248311719357</v>
      </c>
      <c r="U18" s="58">
        <v>10.340797984632232</v>
      </c>
      <c r="V18" s="58">
        <v>14.548106017701979</v>
      </c>
      <c r="W18" s="58">
        <v>16.120299845254124</v>
      </c>
      <c r="X18" s="58">
        <v>15.251570209778103</v>
      </c>
      <c r="Y18" s="58">
        <v>15.550864438636991</v>
      </c>
      <c r="Z18" s="58">
        <v>17.8457965613445</v>
      </c>
      <c r="AA18" s="58">
        <v>14.805492362984552</v>
      </c>
      <c r="AB18" s="58">
        <v>16.437525737483853</v>
      </c>
      <c r="AC18" s="58">
        <v>14.20319894609475</v>
      </c>
      <c r="AD18" s="58">
        <v>12.132296452698517</v>
      </c>
      <c r="AE18" s="58">
        <v>12.862104879355071</v>
      </c>
      <c r="AF18" s="58">
        <v>14.114578316867481</v>
      </c>
      <c r="AG18" s="58">
        <v>14.49</v>
      </c>
      <c r="AH18" s="58">
        <v>16.600000000000001</v>
      </c>
      <c r="AI18" s="58">
        <v>17.579999999999998</v>
      </c>
      <c r="AJ18" s="141">
        <v>18.09</v>
      </c>
      <c r="AK18" s="141">
        <v>16.149999999999999</v>
      </c>
      <c r="AL18" s="141">
        <f>1.06+18.86</f>
        <v>19.919999999999998</v>
      </c>
      <c r="AM18" s="141">
        <v>13.28</v>
      </c>
      <c r="AN18" s="141">
        <v>10.02</v>
      </c>
      <c r="AO18" s="99">
        <f>19.46+0.17</f>
        <v>19.630000000000003</v>
      </c>
    </row>
    <row r="19" spans="2:41" ht="15" customHeight="1" thickBot="1" x14ac:dyDescent="0.25">
      <c r="B19" s="113" t="s">
        <v>17</v>
      </c>
      <c r="C19" s="40">
        <v>99.999999999999986</v>
      </c>
      <c r="D19" s="40">
        <v>100</v>
      </c>
      <c r="E19" s="40">
        <v>100.00000000000001</v>
      </c>
      <c r="F19" s="40">
        <v>99.999999999999986</v>
      </c>
      <c r="G19" s="40">
        <v>100</v>
      </c>
      <c r="H19" s="40">
        <v>99.999999999999986</v>
      </c>
      <c r="I19" s="40">
        <v>100</v>
      </c>
      <c r="J19" s="40">
        <v>100</v>
      </c>
      <c r="K19" s="40">
        <v>99.999999999999986</v>
      </c>
      <c r="L19" s="40">
        <v>100</v>
      </c>
      <c r="M19" s="40">
        <v>100</v>
      </c>
      <c r="N19" s="40">
        <v>99.999999999999986</v>
      </c>
      <c r="O19" s="40">
        <v>100</v>
      </c>
      <c r="P19" s="40">
        <v>99.999999999999986</v>
      </c>
      <c r="Q19" s="40">
        <v>100</v>
      </c>
      <c r="R19" s="40">
        <v>100.00000000000001</v>
      </c>
      <c r="S19" s="40">
        <v>100</v>
      </c>
      <c r="T19" s="40">
        <v>100</v>
      </c>
      <c r="U19" s="40">
        <v>100.00000000000001</v>
      </c>
      <c r="V19" s="40">
        <v>100.00000000000001</v>
      </c>
      <c r="W19" s="40">
        <v>100</v>
      </c>
      <c r="X19" s="40">
        <v>100</v>
      </c>
      <c r="Y19" s="40">
        <v>100</v>
      </c>
      <c r="Z19" s="40">
        <v>100</v>
      </c>
      <c r="AA19" s="40">
        <v>100</v>
      </c>
      <c r="AB19" s="40">
        <v>99.999999999999986</v>
      </c>
      <c r="AC19" s="40">
        <v>100</v>
      </c>
      <c r="AD19" s="40">
        <v>99.999999999999986</v>
      </c>
      <c r="AE19" s="40">
        <v>100.00000000000001</v>
      </c>
      <c r="AF19" s="40">
        <v>100.00000000000001</v>
      </c>
      <c r="AG19" s="40">
        <v>100.00000000000001</v>
      </c>
      <c r="AH19" s="40">
        <v>100.00000000000001</v>
      </c>
      <c r="AI19" s="40">
        <v>100.00000000000001</v>
      </c>
      <c r="AJ19" s="123">
        <v>100.00000000000001</v>
      </c>
      <c r="AK19" s="123">
        <v>100</v>
      </c>
      <c r="AL19" s="123">
        <f>SUM(AL15:AL18)</f>
        <v>100.01</v>
      </c>
      <c r="AM19" s="123">
        <f>SUM(AM15:AM18)</f>
        <v>100</v>
      </c>
      <c r="AN19" s="123">
        <v>99.999999999999986</v>
      </c>
      <c r="AO19" s="41">
        <f>SUM(AO15:AO18)</f>
        <v>100</v>
      </c>
    </row>
    <row r="21" spans="2:41" x14ac:dyDescent="0.2">
      <c r="B21" s="35" t="s">
        <v>54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</row>
  </sheetData>
  <sheetProtection selectLockedCells="1" selectUnlockedCells="1"/>
  <mergeCells count="1">
    <mergeCell ref="B2:AO2"/>
  </mergeCells>
  <pageMargins left="0.7" right="0.7" top="0.75" bottom="0.75" header="0.3" footer="0.3"/>
  <pageSetup paperSize="9" orientation="portrait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D10B9-F28B-0E41-9D8C-4667AA1F9C2B}">
  <dimension ref="B1:AO21"/>
  <sheetViews>
    <sheetView showGridLines="0" zoomScale="110" zoomScaleNormal="110" workbookViewId="0">
      <pane xSplit="2" ySplit="4" topLeftCell="R5" activePane="bottomRight" state="frozen"/>
      <selection pane="topRight" activeCell="C1" sqref="C1"/>
      <selection pane="bottomLeft" activeCell="A5" sqref="A5"/>
      <selection pane="bottomRight" activeCell="B2" sqref="B2:AO2"/>
    </sheetView>
  </sheetViews>
  <sheetFormatPr defaultColWidth="11.42578125" defaultRowHeight="12.75" x14ac:dyDescent="0.2"/>
  <cols>
    <col min="1" max="1" width="4.42578125" style="145" customWidth="1"/>
    <col min="2" max="2" width="31.140625" style="145" customWidth="1"/>
    <col min="3" max="41" width="6.42578125" style="145" customWidth="1"/>
    <col min="42" max="16384" width="11.42578125" style="145"/>
  </cols>
  <sheetData>
    <row r="1" spans="2:41" ht="82.35" customHeight="1" thickBot="1" x14ac:dyDescent="0.25"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</row>
    <row r="2" spans="2:41" ht="21.95" customHeight="1" thickBot="1" x14ac:dyDescent="0.25">
      <c r="B2" s="170" t="s">
        <v>40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2"/>
    </row>
    <row r="3" spans="2:41" ht="15" customHeight="1" thickBot="1" x14ac:dyDescent="0.25"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2:41" ht="15" customHeight="1" thickBot="1" x14ac:dyDescent="0.25">
      <c r="B4" s="147" t="s">
        <v>36</v>
      </c>
      <c r="C4" s="148">
        <v>1980</v>
      </c>
      <c r="D4" s="149">
        <v>1985</v>
      </c>
      <c r="E4" s="149">
        <v>1986</v>
      </c>
      <c r="F4" s="149">
        <v>1987</v>
      </c>
      <c r="G4" s="149">
        <v>1988</v>
      </c>
      <c r="H4" s="149">
        <v>1989</v>
      </c>
      <c r="I4" s="149">
        <v>1990</v>
      </c>
      <c r="J4" s="149">
        <v>1991</v>
      </c>
      <c r="K4" s="149">
        <v>1992</v>
      </c>
      <c r="L4" s="149">
        <v>1993</v>
      </c>
      <c r="M4" s="149">
        <v>1994</v>
      </c>
      <c r="N4" s="149">
        <v>1995</v>
      </c>
      <c r="O4" s="149">
        <v>1996</v>
      </c>
      <c r="P4" s="149">
        <v>1997</v>
      </c>
      <c r="Q4" s="149">
        <v>1998</v>
      </c>
      <c r="R4" s="149">
        <v>1999</v>
      </c>
      <c r="S4" s="149">
        <v>2000</v>
      </c>
      <c r="T4" s="149">
        <v>2001</v>
      </c>
      <c r="U4" s="149">
        <v>2002</v>
      </c>
      <c r="V4" s="149">
        <v>2003</v>
      </c>
      <c r="W4" s="149">
        <v>2004</v>
      </c>
      <c r="X4" s="149">
        <v>2005</v>
      </c>
      <c r="Y4" s="149">
        <v>2006</v>
      </c>
      <c r="Z4" s="149">
        <v>2007</v>
      </c>
      <c r="AA4" s="149">
        <v>2008</v>
      </c>
      <c r="AB4" s="149">
        <v>2009</v>
      </c>
      <c r="AC4" s="149">
        <v>2010</v>
      </c>
      <c r="AD4" s="149">
        <v>2011</v>
      </c>
      <c r="AE4" s="149">
        <v>2012</v>
      </c>
      <c r="AF4" s="149">
        <v>2013</v>
      </c>
      <c r="AG4" s="149">
        <v>2014</v>
      </c>
      <c r="AH4" s="149">
        <v>2015</v>
      </c>
      <c r="AI4" s="149">
        <v>2016</v>
      </c>
      <c r="AJ4" s="149">
        <v>2017</v>
      </c>
      <c r="AK4" s="160">
        <v>2018</v>
      </c>
      <c r="AL4" s="160">
        <v>2019</v>
      </c>
      <c r="AM4" s="160">
        <v>2020</v>
      </c>
      <c r="AN4" s="160">
        <v>2021</v>
      </c>
      <c r="AO4" s="150">
        <v>2022</v>
      </c>
    </row>
    <row r="5" spans="2:41" ht="15" customHeight="1" x14ac:dyDescent="0.2">
      <c r="B5" s="151" t="s">
        <v>10</v>
      </c>
      <c r="C5" s="152">
        <v>10.507910832284455</v>
      </c>
      <c r="D5" s="153">
        <v>9.1740853412334875</v>
      </c>
      <c r="E5" s="153">
        <v>9.9473203796862144</v>
      </c>
      <c r="F5" s="153">
        <v>9.863079501607297</v>
      </c>
      <c r="G5" s="153">
        <v>9.6814946441846761</v>
      </c>
      <c r="H5" s="153">
        <v>8.6491075336568759</v>
      </c>
      <c r="I5" s="153">
        <v>10.405370464084635</v>
      </c>
      <c r="J5" s="153">
        <v>9.9458089929805151</v>
      </c>
      <c r="K5" s="153">
        <v>10.603019245076851</v>
      </c>
      <c r="L5" s="153">
        <v>11.604828374830316</v>
      </c>
      <c r="M5" s="153">
        <v>9.8099296352624972</v>
      </c>
      <c r="N5" s="153">
        <v>11.244290658857199</v>
      </c>
      <c r="O5" s="153">
        <v>10.603458181432906</v>
      </c>
      <c r="P5" s="153">
        <v>10.93281680377571</v>
      </c>
      <c r="Q5" s="153">
        <v>11.085269400210942</v>
      </c>
      <c r="R5" s="153">
        <v>9.9529403894800161</v>
      </c>
      <c r="S5" s="153">
        <v>9.2459746087897141</v>
      </c>
      <c r="T5" s="153">
        <v>10.202460757164971</v>
      </c>
      <c r="U5" s="153">
        <v>10.580538747370664</v>
      </c>
      <c r="V5" s="153">
        <v>7.2916653426425988</v>
      </c>
      <c r="W5" s="153">
        <v>8.9954440695168074</v>
      </c>
      <c r="X5" s="153">
        <v>8.8589029283641789</v>
      </c>
      <c r="Y5" s="153">
        <v>8.1056597923911191</v>
      </c>
      <c r="Z5" s="153">
        <v>8.6999621555474089</v>
      </c>
      <c r="AA5" s="153">
        <v>9.278684493130827</v>
      </c>
      <c r="AB5" s="153">
        <v>9.0048404982042101</v>
      </c>
      <c r="AC5" s="153">
        <v>8.4296106588080697</v>
      </c>
      <c r="AD5" s="153">
        <v>8.2469820949695247</v>
      </c>
      <c r="AE5" s="153">
        <v>7.4619297637186461</v>
      </c>
      <c r="AF5" s="153">
        <v>7.5481163415065469</v>
      </c>
      <c r="AG5" s="153">
        <v>7.25</v>
      </c>
      <c r="AH5" s="153">
        <v>7.03</v>
      </c>
      <c r="AI5" s="153">
        <v>8.5500000000000007</v>
      </c>
      <c r="AJ5" s="153">
        <v>7.75</v>
      </c>
      <c r="AK5" s="161">
        <v>8.02</v>
      </c>
      <c r="AL5" s="161">
        <v>9.06</v>
      </c>
      <c r="AM5" s="161">
        <v>7.12</v>
      </c>
      <c r="AN5" s="161">
        <v>8.02</v>
      </c>
      <c r="AO5" s="154">
        <v>8.8000000000000007</v>
      </c>
    </row>
    <row r="6" spans="2:41" ht="15" customHeight="1" x14ac:dyDescent="0.2">
      <c r="B6" s="151" t="s">
        <v>11</v>
      </c>
      <c r="C6" s="152">
        <v>56.434188660320963</v>
      </c>
      <c r="D6" s="153">
        <v>56.382555450699591</v>
      </c>
      <c r="E6" s="153">
        <v>56.320648083880407</v>
      </c>
      <c r="F6" s="153">
        <v>55.697478855091454</v>
      </c>
      <c r="G6" s="153">
        <v>52.227449412636226</v>
      </c>
      <c r="H6" s="153">
        <v>52.484524330590119</v>
      </c>
      <c r="I6" s="153">
        <v>51.650752272321277</v>
      </c>
      <c r="J6" s="153">
        <v>52.043465244810584</v>
      </c>
      <c r="K6" s="153">
        <v>51.692218619299524</v>
      </c>
      <c r="L6" s="153">
        <v>48.8808806045704</v>
      </c>
      <c r="M6" s="153">
        <v>52.173274624740849</v>
      </c>
      <c r="N6" s="153">
        <v>50.066273939796226</v>
      </c>
      <c r="O6" s="153">
        <v>49.904867926837092</v>
      </c>
      <c r="P6" s="153">
        <v>49.881997278996081</v>
      </c>
      <c r="Q6" s="153">
        <v>49.592711947880801</v>
      </c>
      <c r="R6" s="153">
        <v>48.600467984482378</v>
      </c>
      <c r="S6" s="153">
        <v>48.805310300469962</v>
      </c>
      <c r="T6" s="153">
        <v>46.582303186771348</v>
      </c>
      <c r="U6" s="153">
        <v>42.714678873578769</v>
      </c>
      <c r="V6" s="153">
        <v>46.638016904291909</v>
      </c>
      <c r="W6" s="153">
        <v>47.919649124116248</v>
      </c>
      <c r="X6" s="153">
        <v>48.263137566757422</v>
      </c>
      <c r="Y6" s="153">
        <v>51.136019583732647</v>
      </c>
      <c r="Z6" s="153">
        <v>55.951385466072779</v>
      </c>
      <c r="AA6" s="153">
        <v>55.204327870200444</v>
      </c>
      <c r="AB6" s="153">
        <v>53.143144772148396</v>
      </c>
      <c r="AC6" s="153">
        <v>58.820786400649617</v>
      </c>
      <c r="AD6" s="153">
        <v>59.279471367784986</v>
      </c>
      <c r="AE6" s="153">
        <v>57.932388909103317</v>
      </c>
      <c r="AF6" s="153">
        <v>56.43401239647077</v>
      </c>
      <c r="AG6" s="153">
        <v>58.39</v>
      </c>
      <c r="AH6" s="153">
        <v>56.74</v>
      </c>
      <c r="AI6" s="153">
        <v>55.09</v>
      </c>
      <c r="AJ6" s="153">
        <v>57.4</v>
      </c>
      <c r="AK6" s="161">
        <v>56.54</v>
      </c>
      <c r="AL6" s="161">
        <v>53.35</v>
      </c>
      <c r="AM6" s="161">
        <v>53.03</v>
      </c>
      <c r="AN6" s="161">
        <v>58.29</v>
      </c>
      <c r="AO6" s="154">
        <v>56.28</v>
      </c>
    </row>
    <row r="7" spans="2:41" ht="15" customHeight="1" x14ac:dyDescent="0.2">
      <c r="B7" s="151" t="s">
        <v>12</v>
      </c>
      <c r="C7" s="152">
        <v>8.0577775920390184</v>
      </c>
      <c r="D7" s="153">
        <v>8.7266365538132185</v>
      </c>
      <c r="E7" s="153">
        <v>8.6138693178196757</v>
      </c>
      <c r="F7" s="153">
        <v>9.6678020143864849</v>
      </c>
      <c r="G7" s="153">
        <v>12.190441114362146</v>
      </c>
      <c r="H7" s="153">
        <v>11.227135209492706</v>
      </c>
      <c r="I7" s="153">
        <v>11.445604165172009</v>
      </c>
      <c r="J7" s="153">
        <v>14.56026670577052</v>
      </c>
      <c r="K7" s="153">
        <v>13.364942298333199</v>
      </c>
      <c r="L7" s="153">
        <v>14.024388267065834</v>
      </c>
      <c r="M7" s="153">
        <v>13.026228271143456</v>
      </c>
      <c r="N7" s="153">
        <v>14.696271757980274</v>
      </c>
      <c r="O7" s="153">
        <v>18.684884272143886</v>
      </c>
      <c r="P7" s="153">
        <v>17.446237583831344</v>
      </c>
      <c r="Q7" s="153">
        <v>18.358793990190545</v>
      </c>
      <c r="R7" s="153">
        <v>19.67472925031305</v>
      </c>
      <c r="S7" s="153">
        <v>18.633194220101011</v>
      </c>
      <c r="T7" s="153">
        <v>19.080530181667804</v>
      </c>
      <c r="U7" s="153">
        <v>18.683386306142683</v>
      </c>
      <c r="V7" s="153">
        <v>20.348703452080287</v>
      </c>
      <c r="W7" s="153">
        <v>20.090828396601854</v>
      </c>
      <c r="X7" s="153">
        <v>20.227359190014774</v>
      </c>
      <c r="Y7" s="153">
        <v>19.522735328146208</v>
      </c>
      <c r="Z7" s="153">
        <v>16.440001152302415</v>
      </c>
      <c r="AA7" s="153">
        <v>16.620356993712313</v>
      </c>
      <c r="AB7" s="153">
        <v>16.780368543952402</v>
      </c>
      <c r="AC7" s="153">
        <v>15.198551655736111</v>
      </c>
      <c r="AD7" s="153">
        <v>14.10639991459807</v>
      </c>
      <c r="AE7" s="153">
        <v>15.484004389056921</v>
      </c>
      <c r="AF7" s="153">
        <v>15.85884509088358</v>
      </c>
      <c r="AG7" s="153">
        <v>14.12</v>
      </c>
      <c r="AH7" s="153">
        <v>15.86</v>
      </c>
      <c r="AI7" s="153">
        <v>15.91</v>
      </c>
      <c r="AJ7" s="153">
        <v>15.16</v>
      </c>
      <c r="AK7" s="161">
        <v>14.64</v>
      </c>
      <c r="AL7" s="161">
        <v>15.52</v>
      </c>
      <c r="AM7" s="161">
        <v>15.62</v>
      </c>
      <c r="AN7" s="161">
        <v>14.35</v>
      </c>
      <c r="AO7" s="154">
        <v>13.1</v>
      </c>
    </row>
    <row r="8" spans="2:41" ht="15" customHeight="1" x14ac:dyDescent="0.2">
      <c r="B8" s="151" t="s">
        <v>13</v>
      </c>
      <c r="C8" s="152">
        <v>22.989903732693517</v>
      </c>
      <c r="D8" s="153">
        <v>23.208156523963648</v>
      </c>
      <c r="E8" s="153">
        <v>22.700828992093673</v>
      </c>
      <c r="F8" s="153">
        <v>22.848510269472488</v>
      </c>
      <c r="G8" s="153">
        <v>23.18558869373928</v>
      </c>
      <c r="H8" s="153">
        <v>23.967446983507049</v>
      </c>
      <c r="I8" s="153">
        <v>22.832128217807718</v>
      </c>
      <c r="J8" s="153">
        <v>22.315291683669191</v>
      </c>
      <c r="K8" s="153">
        <v>22.763442744917423</v>
      </c>
      <c r="L8" s="153">
        <v>23.419137041237931</v>
      </c>
      <c r="M8" s="153">
        <v>23.154821871025209</v>
      </c>
      <c r="N8" s="153">
        <v>22.483715765720085</v>
      </c>
      <c r="O8" s="153">
        <v>19.166289869043553</v>
      </c>
      <c r="P8" s="153">
        <v>18.66071264702104</v>
      </c>
      <c r="Q8" s="153">
        <v>18.810091910235162</v>
      </c>
      <c r="R8" s="153">
        <v>19.607972505568025</v>
      </c>
      <c r="S8" s="153">
        <v>20.972050665477749</v>
      </c>
      <c r="T8" s="153">
        <v>21.664189934741817</v>
      </c>
      <c r="U8" s="153">
        <v>22.790338871540165</v>
      </c>
      <c r="V8" s="153">
        <v>20.946696273963248</v>
      </c>
      <c r="W8" s="153">
        <v>19.227195783121292</v>
      </c>
      <c r="X8" s="153">
        <v>20.439765876582236</v>
      </c>
      <c r="Y8" s="153">
        <v>19.539407659907038</v>
      </c>
      <c r="Z8" s="153">
        <v>17.659034504748707</v>
      </c>
      <c r="AA8" s="153">
        <v>18.102799479687125</v>
      </c>
      <c r="AB8" s="153">
        <v>20.358855386804628</v>
      </c>
      <c r="AC8" s="153">
        <v>16.592773042787403</v>
      </c>
      <c r="AD8" s="153">
        <v>17.554681953038969</v>
      </c>
      <c r="AE8" s="153">
        <v>18.229723352966591</v>
      </c>
      <c r="AF8" s="153">
        <v>19.487684642669759</v>
      </c>
      <c r="AG8" s="153">
        <v>19.37</v>
      </c>
      <c r="AH8" s="153">
        <v>19.3</v>
      </c>
      <c r="AI8" s="153">
        <v>19.760000000000002</v>
      </c>
      <c r="AJ8" s="153">
        <v>19.22</v>
      </c>
      <c r="AK8" s="161">
        <v>20.04</v>
      </c>
      <c r="AL8" s="161">
        <v>20.92</v>
      </c>
      <c r="AM8" s="161">
        <v>23.2</v>
      </c>
      <c r="AN8" s="161">
        <v>18.98</v>
      </c>
      <c r="AO8" s="154">
        <v>21.39</v>
      </c>
    </row>
    <row r="9" spans="2:41" ht="15" customHeight="1" x14ac:dyDescent="0.2">
      <c r="B9" s="151" t="s">
        <v>14</v>
      </c>
      <c r="C9" s="152">
        <v>9.5259400566393954E-2</v>
      </c>
      <c r="D9" s="153">
        <v>0.27485887178773799</v>
      </c>
      <c r="E9" s="153">
        <v>0.19507072190785715</v>
      </c>
      <c r="F9" s="153">
        <v>3.6143159399455012E-2</v>
      </c>
      <c r="G9" s="153">
        <v>4.0922133050445973E-2</v>
      </c>
      <c r="H9" s="153">
        <v>0.12904808399909576</v>
      </c>
      <c r="I9" s="153">
        <v>0.1571617663557297</v>
      </c>
      <c r="J9" s="153">
        <v>0</v>
      </c>
      <c r="K9" s="153">
        <v>4.3912562722243254E-2</v>
      </c>
      <c r="L9" s="153">
        <v>0.18627674833603733</v>
      </c>
      <c r="M9" s="153">
        <v>0.39402697120452457</v>
      </c>
      <c r="N9" s="153">
        <v>0.19815600701049216</v>
      </c>
      <c r="O9" s="153">
        <v>0.20369455665469371</v>
      </c>
      <c r="P9" s="153">
        <v>0.2844771479436467</v>
      </c>
      <c r="Q9" s="153">
        <v>0.23374479673827736</v>
      </c>
      <c r="R9" s="153">
        <v>0.28544579256109021</v>
      </c>
      <c r="S9" s="153">
        <v>0.35740650055913287</v>
      </c>
      <c r="T9" s="153">
        <v>0.14908702314858652</v>
      </c>
      <c r="U9" s="153">
        <v>0.10350547179777052</v>
      </c>
      <c r="V9" s="153">
        <v>0.12494550316939584</v>
      </c>
      <c r="W9" s="153">
        <v>4.6185335865649595E-2</v>
      </c>
      <c r="X9" s="153">
        <v>0.24920839078856244</v>
      </c>
      <c r="Y9" s="153">
        <v>9.4664934574217707E-2</v>
      </c>
      <c r="Z9" s="153">
        <v>0.16333492103768779</v>
      </c>
      <c r="AA9" s="153">
        <v>0.14538153802932072</v>
      </c>
      <c r="AB9" s="153">
        <v>6.2256603173762151E-2</v>
      </c>
      <c r="AC9" s="153">
        <v>8.7269027608148919E-2</v>
      </c>
      <c r="AD9" s="153">
        <v>0</v>
      </c>
      <c r="AE9" s="153">
        <v>0.11679752348031747</v>
      </c>
      <c r="AF9" s="153">
        <v>0.10252445460351609</v>
      </c>
      <c r="AG9" s="153">
        <v>0.05</v>
      </c>
      <c r="AH9" s="153">
        <v>0.09</v>
      </c>
      <c r="AI9" s="153">
        <v>0.03</v>
      </c>
      <c r="AJ9" s="153">
        <v>0</v>
      </c>
      <c r="AK9" s="161">
        <v>0.04</v>
      </c>
      <c r="AL9" s="161">
        <v>0.13</v>
      </c>
      <c r="AM9" s="161">
        <v>0</v>
      </c>
      <c r="AN9" s="161">
        <v>0.09</v>
      </c>
      <c r="AO9" s="154">
        <v>0</v>
      </c>
    </row>
    <row r="10" spans="2:41" ht="15" customHeight="1" x14ac:dyDescent="0.2">
      <c r="B10" s="151" t="s">
        <v>15</v>
      </c>
      <c r="C10" s="152">
        <v>1.9149597820956579</v>
      </c>
      <c r="D10" s="153">
        <v>2.2337072585023225</v>
      </c>
      <c r="E10" s="153">
        <v>2.2222625046121713</v>
      </c>
      <c r="F10" s="153">
        <v>1.8869862000428148</v>
      </c>
      <c r="G10" s="153">
        <v>2.6741040020272195</v>
      </c>
      <c r="H10" s="153">
        <v>2.1310489786298681</v>
      </c>
      <c r="I10" s="153">
        <v>2.5757869764705146</v>
      </c>
      <c r="J10" s="153">
        <v>0.53375822855796262</v>
      </c>
      <c r="K10" s="153">
        <v>0.77732694627750132</v>
      </c>
      <c r="L10" s="153">
        <v>1.5093881721211975</v>
      </c>
      <c r="M10" s="153">
        <v>1.0452605906903836</v>
      </c>
      <c r="N10" s="153">
        <v>0.74745121900003175</v>
      </c>
      <c r="O10" s="153">
        <v>0.91446171661535758</v>
      </c>
      <c r="P10" s="153">
        <v>1.2454404830981984</v>
      </c>
      <c r="Q10" s="153">
        <v>0.81619527158158911</v>
      </c>
      <c r="R10" s="153">
        <v>0.7096283202546011</v>
      </c>
      <c r="S10" s="153">
        <v>0.8426735321848573</v>
      </c>
      <c r="T10" s="153">
        <v>0.9282430533949908</v>
      </c>
      <c r="U10" s="153">
        <v>1.6120722407035035</v>
      </c>
      <c r="V10" s="153">
        <v>0.60150942980532818</v>
      </c>
      <c r="W10" s="153">
        <v>0.7821656610784069</v>
      </c>
      <c r="X10" s="153">
        <v>0.65758725708908861</v>
      </c>
      <c r="Y10" s="153">
        <v>0.3250902849152133</v>
      </c>
      <c r="Z10" s="153">
        <v>0.3858634592670962</v>
      </c>
      <c r="AA10" s="153">
        <v>4.1151464417307063E-2</v>
      </c>
      <c r="AB10" s="153">
        <v>0.3052276623686272</v>
      </c>
      <c r="AC10" s="153">
        <v>0.33866083703715077</v>
      </c>
      <c r="AD10" s="153">
        <v>0.33838365384133151</v>
      </c>
      <c r="AE10" s="153">
        <v>0.38223028904100242</v>
      </c>
      <c r="AF10" s="153">
        <v>0.24567870019744911</v>
      </c>
      <c r="AG10" s="153">
        <v>0.15</v>
      </c>
      <c r="AH10" s="153">
        <v>0.55000000000000004</v>
      </c>
      <c r="AI10" s="153">
        <v>0.4</v>
      </c>
      <c r="AJ10" s="153">
        <v>0.17</v>
      </c>
      <c r="AK10" s="161">
        <v>0.32</v>
      </c>
      <c r="AL10" s="161">
        <v>0.81</v>
      </c>
      <c r="AM10" s="161">
        <v>0.18</v>
      </c>
      <c r="AN10" s="161">
        <v>0.13</v>
      </c>
      <c r="AO10" s="154">
        <v>0.24</v>
      </c>
    </row>
    <row r="11" spans="2:41" ht="15" customHeight="1" thickBot="1" x14ac:dyDescent="0.25">
      <c r="B11" s="151" t="s">
        <v>16</v>
      </c>
      <c r="C11" s="152">
        <v>0</v>
      </c>
      <c r="D11" s="153">
        <v>0</v>
      </c>
      <c r="E11" s="153">
        <v>0</v>
      </c>
      <c r="F11" s="153">
        <v>0</v>
      </c>
      <c r="G11" s="153">
        <v>0</v>
      </c>
      <c r="H11" s="153">
        <v>1.4116888801242864</v>
      </c>
      <c r="I11" s="153">
        <v>0.93319613778811183</v>
      </c>
      <c r="J11" s="153">
        <v>0.60140914421123204</v>
      </c>
      <c r="K11" s="153">
        <v>0.75513758337326797</v>
      </c>
      <c r="L11" s="153">
        <v>0.37510079183828099</v>
      </c>
      <c r="M11" s="153">
        <v>0.39645803593308154</v>
      </c>
      <c r="N11" s="153">
        <v>0.56384065163569619</v>
      </c>
      <c r="O11" s="153">
        <v>0.52234347727251251</v>
      </c>
      <c r="P11" s="153">
        <v>1.5483180553339817</v>
      </c>
      <c r="Q11" s="153">
        <v>1.1031926831626837</v>
      </c>
      <c r="R11" s="153">
        <v>1.1688157573408364</v>
      </c>
      <c r="S11" s="153">
        <v>1.1433901724175737</v>
      </c>
      <c r="T11" s="153">
        <v>1.393185863110479</v>
      </c>
      <c r="U11" s="153">
        <v>3.5154794888664438</v>
      </c>
      <c r="V11" s="153">
        <v>4.0484630940472304</v>
      </c>
      <c r="W11" s="153">
        <v>2.9385316296997415</v>
      </c>
      <c r="X11" s="153">
        <v>1.3040387904037383</v>
      </c>
      <c r="Y11" s="153">
        <v>1.2764224163335565</v>
      </c>
      <c r="Z11" s="153">
        <v>0.70041834102389966</v>
      </c>
      <c r="AA11" s="153">
        <v>0.60729816082266386</v>
      </c>
      <c r="AB11" s="153">
        <v>0.34530653334796707</v>
      </c>
      <c r="AC11" s="153">
        <v>0.53234837737349461</v>
      </c>
      <c r="AD11" s="153">
        <v>0.47408101576711642</v>
      </c>
      <c r="AE11" s="153">
        <v>0.39292577263320677</v>
      </c>
      <c r="AF11" s="153">
        <v>0.32313837366838782</v>
      </c>
      <c r="AG11" s="153">
        <v>0.66</v>
      </c>
      <c r="AH11" s="153">
        <v>0.44</v>
      </c>
      <c r="AI11" s="153">
        <v>0.26</v>
      </c>
      <c r="AJ11" s="153">
        <v>0.28999999999999998</v>
      </c>
      <c r="AK11" s="161">
        <v>0.38</v>
      </c>
      <c r="AL11" s="161">
        <v>0.21</v>
      </c>
      <c r="AM11" s="161">
        <v>0.84</v>
      </c>
      <c r="AN11" s="161">
        <v>0.14000000000000001</v>
      </c>
      <c r="AO11" s="154">
        <v>0.19</v>
      </c>
    </row>
    <row r="12" spans="2:41" ht="15" customHeight="1" thickBot="1" x14ac:dyDescent="0.25">
      <c r="B12" s="155" t="s">
        <v>17</v>
      </c>
      <c r="C12" s="156">
        <v>100.00000000000001</v>
      </c>
      <c r="D12" s="157">
        <v>100.00000000000001</v>
      </c>
      <c r="E12" s="157">
        <v>100</v>
      </c>
      <c r="F12" s="157">
        <v>99.999999999999986</v>
      </c>
      <c r="G12" s="157">
        <v>99.999999999999986</v>
      </c>
      <c r="H12" s="157">
        <v>99.999999999999986</v>
      </c>
      <c r="I12" s="157">
        <v>100</v>
      </c>
      <c r="J12" s="157">
        <v>100</v>
      </c>
      <c r="K12" s="157">
        <v>100</v>
      </c>
      <c r="L12" s="157">
        <v>99.999999999999986</v>
      </c>
      <c r="M12" s="157">
        <v>100</v>
      </c>
      <c r="N12" s="157">
        <v>100.00000000000001</v>
      </c>
      <c r="O12" s="157">
        <v>100.00000000000001</v>
      </c>
      <c r="P12" s="157">
        <v>100</v>
      </c>
      <c r="Q12" s="157">
        <v>100</v>
      </c>
      <c r="R12" s="157">
        <v>100</v>
      </c>
      <c r="S12" s="157">
        <v>100</v>
      </c>
      <c r="T12" s="157">
        <v>99.999999999999986</v>
      </c>
      <c r="U12" s="157">
        <v>100</v>
      </c>
      <c r="V12" s="157">
        <v>100.00000000000001</v>
      </c>
      <c r="W12" s="157">
        <v>99.999999999999986</v>
      </c>
      <c r="X12" s="157">
        <v>100.00000000000001</v>
      </c>
      <c r="Y12" s="157">
        <v>100.00000000000001</v>
      </c>
      <c r="Z12" s="157">
        <v>100</v>
      </c>
      <c r="AA12" s="157">
        <v>100.00000000000001</v>
      </c>
      <c r="AB12" s="157">
        <v>100</v>
      </c>
      <c r="AC12" s="157">
        <v>99.999999999999986</v>
      </c>
      <c r="AD12" s="157">
        <v>100</v>
      </c>
      <c r="AE12" s="157">
        <v>100</v>
      </c>
      <c r="AF12" s="157">
        <v>100</v>
      </c>
      <c r="AG12" s="157">
        <v>100</v>
      </c>
      <c r="AH12" s="157">
        <v>100</v>
      </c>
      <c r="AI12" s="157">
        <v>100</v>
      </c>
      <c r="AJ12" s="157">
        <v>100</v>
      </c>
      <c r="AK12" s="162">
        <v>100</v>
      </c>
      <c r="AL12" s="162">
        <v>100</v>
      </c>
      <c r="AM12" s="162">
        <f>SUM(AM5:AM11)</f>
        <v>99.990000000000009</v>
      </c>
      <c r="AN12" s="162">
        <f>SUM(AN5:AN11)</f>
        <v>100</v>
      </c>
      <c r="AO12" s="158">
        <f>SUM(AO5:AO11)</f>
        <v>99.999999999999986</v>
      </c>
    </row>
    <row r="13" spans="2:41" ht="15" customHeight="1" thickBot="1" x14ac:dyDescent="0.25">
      <c r="B13" s="159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</row>
    <row r="14" spans="2:41" ht="15" customHeight="1" thickBot="1" x14ac:dyDescent="0.25">
      <c r="B14" s="147" t="s">
        <v>37</v>
      </c>
      <c r="C14" s="149">
        <v>1980</v>
      </c>
      <c r="D14" s="149">
        <v>1985</v>
      </c>
      <c r="E14" s="149">
        <v>1986</v>
      </c>
      <c r="F14" s="149">
        <v>1987</v>
      </c>
      <c r="G14" s="149">
        <v>1988</v>
      </c>
      <c r="H14" s="149">
        <v>1989</v>
      </c>
      <c r="I14" s="149">
        <v>1990</v>
      </c>
      <c r="J14" s="149">
        <v>1991</v>
      </c>
      <c r="K14" s="149">
        <v>1992</v>
      </c>
      <c r="L14" s="149">
        <v>1993</v>
      </c>
      <c r="M14" s="149">
        <v>1994</v>
      </c>
      <c r="N14" s="149">
        <v>1995</v>
      </c>
      <c r="O14" s="149">
        <v>1996</v>
      </c>
      <c r="P14" s="149">
        <v>1997</v>
      </c>
      <c r="Q14" s="149">
        <v>1998</v>
      </c>
      <c r="R14" s="149">
        <v>1999</v>
      </c>
      <c r="S14" s="149">
        <v>2000</v>
      </c>
      <c r="T14" s="149">
        <v>2001</v>
      </c>
      <c r="U14" s="149">
        <v>2002</v>
      </c>
      <c r="V14" s="149">
        <v>2003</v>
      </c>
      <c r="W14" s="149">
        <v>2004</v>
      </c>
      <c r="X14" s="149">
        <v>2005</v>
      </c>
      <c r="Y14" s="149">
        <v>2006</v>
      </c>
      <c r="Z14" s="149">
        <v>2007</v>
      </c>
      <c r="AA14" s="149">
        <v>2008</v>
      </c>
      <c r="AB14" s="149">
        <v>2009</v>
      </c>
      <c r="AC14" s="149">
        <v>2010</v>
      </c>
      <c r="AD14" s="149">
        <v>2011</v>
      </c>
      <c r="AE14" s="149">
        <v>2012</v>
      </c>
      <c r="AF14" s="149">
        <v>2013</v>
      </c>
      <c r="AG14" s="149">
        <v>2014</v>
      </c>
      <c r="AH14" s="149">
        <v>2015</v>
      </c>
      <c r="AI14" s="149">
        <v>2016</v>
      </c>
      <c r="AJ14" s="149">
        <v>2017</v>
      </c>
      <c r="AK14" s="160">
        <v>2018</v>
      </c>
      <c r="AL14" s="160">
        <v>2019</v>
      </c>
      <c r="AM14" s="160">
        <v>2020</v>
      </c>
      <c r="AN14" s="160">
        <v>2021</v>
      </c>
      <c r="AO14" s="150">
        <v>2022</v>
      </c>
    </row>
    <row r="15" spans="2:41" ht="15" customHeight="1" x14ac:dyDescent="0.2">
      <c r="B15" s="151" t="s">
        <v>18</v>
      </c>
      <c r="C15" s="153">
        <v>1.999555233809801</v>
      </c>
      <c r="D15" s="153">
        <v>0.51966830702371059</v>
      </c>
      <c r="E15" s="153">
        <v>1.0236661218458232</v>
      </c>
      <c r="F15" s="153">
        <v>2.2178408768047939</v>
      </c>
      <c r="G15" s="153">
        <v>1.452266267254438</v>
      </c>
      <c r="H15" s="153">
        <v>2.7785834940026275</v>
      </c>
      <c r="I15" s="153">
        <v>1.5739221594888984</v>
      </c>
      <c r="J15" s="153">
        <v>3.8600400334690894</v>
      </c>
      <c r="K15" s="153">
        <v>4.2923928986651889</v>
      </c>
      <c r="L15" s="153">
        <v>3.2852758803783395</v>
      </c>
      <c r="M15" s="153">
        <v>5.3818973716715508</v>
      </c>
      <c r="N15" s="153">
        <v>1.9450539292716507</v>
      </c>
      <c r="O15" s="153">
        <v>0.51310339085364587</v>
      </c>
      <c r="P15" s="153">
        <v>2.0422542350543891</v>
      </c>
      <c r="Q15" s="153">
        <v>3.0785812728964697</v>
      </c>
      <c r="R15" s="153">
        <v>1.6176028916627589</v>
      </c>
      <c r="S15" s="153">
        <v>4.6286185456733451</v>
      </c>
      <c r="T15" s="153">
        <v>1.3505947344846465</v>
      </c>
      <c r="U15" s="153">
        <v>2.5293172178090857</v>
      </c>
      <c r="V15" s="153">
        <v>15.151491060000158</v>
      </c>
      <c r="W15" s="153">
        <v>15.276709695138699</v>
      </c>
      <c r="X15" s="153">
        <v>21.779965687935047</v>
      </c>
      <c r="Y15" s="153">
        <v>21.026994651952911</v>
      </c>
      <c r="Z15" s="153">
        <v>22.47060838378852</v>
      </c>
      <c r="AA15" s="153">
        <v>17.49903067378942</v>
      </c>
      <c r="AB15" s="153">
        <v>22.748210739638598</v>
      </c>
      <c r="AC15" s="153">
        <v>20.89421207750674</v>
      </c>
      <c r="AD15" s="153">
        <v>15.958186510789247</v>
      </c>
      <c r="AE15" s="153">
        <v>9.8911512227751359</v>
      </c>
      <c r="AF15" s="153">
        <v>21.324169421389332</v>
      </c>
      <c r="AG15" s="153">
        <v>20.58</v>
      </c>
      <c r="AH15" s="153">
        <v>23.2</v>
      </c>
      <c r="AI15" s="153">
        <v>19.41</v>
      </c>
      <c r="AJ15" s="153">
        <v>20.05</v>
      </c>
      <c r="AK15" s="161">
        <v>22.87</v>
      </c>
      <c r="AL15" s="161">
        <v>24.91</v>
      </c>
      <c r="AM15" s="161">
        <v>41</v>
      </c>
      <c r="AN15" s="161">
        <v>25.35</v>
      </c>
      <c r="AO15" s="154">
        <v>25.14</v>
      </c>
    </row>
    <row r="16" spans="2:41" ht="15" customHeight="1" x14ac:dyDescent="0.2">
      <c r="B16" s="151" t="s">
        <v>19</v>
      </c>
      <c r="C16" s="153">
        <v>1.88457844208813</v>
      </c>
      <c r="D16" s="153">
        <v>2.9650252444558061</v>
      </c>
      <c r="E16" s="153">
        <v>3.17399189485704</v>
      </c>
      <c r="F16" s="153">
        <v>2.5665309214887775</v>
      </c>
      <c r="G16" s="153">
        <v>2.9368713086991303</v>
      </c>
      <c r="H16" s="153">
        <v>2.7414731525874867</v>
      </c>
      <c r="I16" s="153">
        <v>1.1780910787572219</v>
      </c>
      <c r="J16" s="153">
        <v>4.2978194240912728</v>
      </c>
      <c r="K16" s="153">
        <v>1.8719738630064411</v>
      </c>
      <c r="L16" s="153">
        <v>3.6817048696419086</v>
      </c>
      <c r="M16" s="153">
        <v>1.9190628053005556</v>
      </c>
      <c r="N16" s="153">
        <v>4.1980666222323846</v>
      </c>
      <c r="O16" s="153">
        <v>2.0846776711558874</v>
      </c>
      <c r="P16" s="153">
        <v>4.8494033920986199</v>
      </c>
      <c r="Q16" s="153">
        <v>2.4212832624598022</v>
      </c>
      <c r="R16" s="153">
        <v>2.7225257788995032</v>
      </c>
      <c r="S16" s="153">
        <v>5.7685022173690186</v>
      </c>
      <c r="T16" s="153">
        <v>6.5209276862588954</v>
      </c>
      <c r="U16" s="153">
        <v>5.4868601999547408</v>
      </c>
      <c r="V16" s="153">
        <v>11.934045141235302</v>
      </c>
      <c r="W16" s="153">
        <v>3.9295523207909917</v>
      </c>
      <c r="X16" s="153">
        <v>3.3448799624097121</v>
      </c>
      <c r="Y16" s="153">
        <v>8.6438009826837767</v>
      </c>
      <c r="Z16" s="153">
        <v>8.3772402607215177</v>
      </c>
      <c r="AA16" s="153">
        <v>8.5693822160951232</v>
      </c>
      <c r="AB16" s="153">
        <v>4.7455435915652897</v>
      </c>
      <c r="AC16" s="153">
        <v>0.93800296816538109</v>
      </c>
      <c r="AD16" s="153">
        <v>2.4943136954497778</v>
      </c>
      <c r="AE16" s="153">
        <v>4.7780964639349746</v>
      </c>
      <c r="AF16" s="153">
        <v>3.6733334918785228</v>
      </c>
      <c r="AG16" s="153">
        <v>4.5</v>
      </c>
      <c r="AH16" s="153">
        <v>6.44</v>
      </c>
      <c r="AI16" s="153">
        <v>5.3</v>
      </c>
      <c r="AJ16" s="153">
        <v>3.49</v>
      </c>
      <c r="AK16" s="161">
        <v>12.42</v>
      </c>
      <c r="AL16" s="161">
        <v>6.15</v>
      </c>
      <c r="AM16" s="161">
        <v>6.75</v>
      </c>
      <c r="AN16" s="161">
        <v>4.55</v>
      </c>
      <c r="AO16" s="154">
        <v>4.1900000000000004</v>
      </c>
    </row>
    <row r="17" spans="2:41" ht="15" customHeight="1" x14ac:dyDescent="0.2">
      <c r="B17" s="151" t="s">
        <v>53</v>
      </c>
      <c r="C17" s="153">
        <v>83.228529385323654</v>
      </c>
      <c r="D17" s="153">
        <v>75.619128267399503</v>
      </c>
      <c r="E17" s="153">
        <v>74.388196045944071</v>
      </c>
      <c r="F17" s="153">
        <v>73.124176704061156</v>
      </c>
      <c r="G17" s="153">
        <v>73.905162289585206</v>
      </c>
      <c r="H17" s="153">
        <v>70.924260779061228</v>
      </c>
      <c r="I17" s="153">
        <v>69.473995966471875</v>
      </c>
      <c r="J17" s="153">
        <v>67.338513953929152</v>
      </c>
      <c r="K17" s="153">
        <v>67.740337210386116</v>
      </c>
      <c r="L17" s="153">
        <v>72.244571037735</v>
      </c>
      <c r="M17" s="153">
        <v>69.406463441401655</v>
      </c>
      <c r="N17" s="153">
        <v>60.904318720292686</v>
      </c>
      <c r="O17" s="153">
        <v>59.177057097062921</v>
      </c>
      <c r="P17" s="153">
        <v>57.166391257185147</v>
      </c>
      <c r="Q17" s="153">
        <v>49.417502031969654</v>
      </c>
      <c r="R17" s="153">
        <v>42.304267415576405</v>
      </c>
      <c r="S17" s="153">
        <v>31.48719720098946</v>
      </c>
      <c r="T17" s="153">
        <v>35.90305081371622</v>
      </c>
      <c r="U17" s="153">
        <v>32.058907153923371</v>
      </c>
      <c r="V17" s="153">
        <v>28.892616649308728</v>
      </c>
      <c r="W17" s="153">
        <v>41.117138148860207</v>
      </c>
      <c r="X17" s="153">
        <v>33.238446996601581</v>
      </c>
      <c r="Y17" s="153">
        <v>30.310017120111095</v>
      </c>
      <c r="Z17" s="153">
        <v>28.89193355026546</v>
      </c>
      <c r="AA17" s="153">
        <v>36.290496295019821</v>
      </c>
      <c r="AB17" s="153">
        <v>39.491261887152852</v>
      </c>
      <c r="AC17" s="153">
        <v>49.030120607846825</v>
      </c>
      <c r="AD17" s="153">
        <v>48.090815881583445</v>
      </c>
      <c r="AE17" s="153">
        <v>50.578195785910474</v>
      </c>
      <c r="AF17" s="153">
        <v>44.608433018621128</v>
      </c>
      <c r="AG17" s="153">
        <v>39.57</v>
      </c>
      <c r="AH17" s="153">
        <v>36.590000000000003</v>
      </c>
      <c r="AI17" s="153">
        <v>51.26</v>
      </c>
      <c r="AJ17" s="153">
        <v>50.36</v>
      </c>
      <c r="AK17" s="161">
        <v>36.65</v>
      </c>
      <c r="AL17" s="161">
        <v>41.63</v>
      </c>
      <c r="AM17" s="161">
        <v>27.89</v>
      </c>
      <c r="AN17" s="161">
        <v>44.95</v>
      </c>
      <c r="AO17" s="154">
        <v>46.41</v>
      </c>
    </row>
    <row r="18" spans="2:41" ht="15" customHeight="1" thickBot="1" x14ac:dyDescent="0.25">
      <c r="B18" s="151" t="s">
        <v>20</v>
      </c>
      <c r="C18" s="153">
        <v>12.887336938778407</v>
      </c>
      <c r="D18" s="153">
        <v>20.89617818112098</v>
      </c>
      <c r="E18" s="153">
        <v>21.414145937353066</v>
      </c>
      <c r="F18" s="153">
        <v>22.091451497645266</v>
      </c>
      <c r="G18" s="153">
        <v>21.705700134461221</v>
      </c>
      <c r="H18" s="153">
        <v>23.555682574348648</v>
      </c>
      <c r="I18" s="153">
        <v>27.773990795281993</v>
      </c>
      <c r="J18" s="153">
        <v>24.503626588510489</v>
      </c>
      <c r="K18" s="153">
        <v>26.095296027942251</v>
      </c>
      <c r="L18" s="153">
        <v>20.788448212244752</v>
      </c>
      <c r="M18" s="153">
        <v>23.292576381626233</v>
      </c>
      <c r="N18" s="153">
        <v>32.952560728203281</v>
      </c>
      <c r="O18" s="153">
        <v>38.225161840927541</v>
      </c>
      <c r="P18" s="153">
        <v>35.941951115661844</v>
      </c>
      <c r="Q18" s="153">
        <v>45.082633432674072</v>
      </c>
      <c r="R18" s="153">
        <v>53.35560391386133</v>
      </c>
      <c r="S18" s="153">
        <v>58.115682035968177</v>
      </c>
      <c r="T18" s="153">
        <v>56.225426765540242</v>
      </c>
      <c r="U18" s="153">
        <v>59.924915428312801</v>
      </c>
      <c r="V18" s="153">
        <v>44.021847149455809</v>
      </c>
      <c r="W18" s="153">
        <v>39.676599835210105</v>
      </c>
      <c r="X18" s="153">
        <v>41.636707353053666</v>
      </c>
      <c r="Y18" s="153">
        <v>40.019187245252219</v>
      </c>
      <c r="Z18" s="153">
        <v>40.260217805224499</v>
      </c>
      <c r="AA18" s="153">
        <v>37.641090815095637</v>
      </c>
      <c r="AB18" s="153">
        <v>33.014983781643267</v>
      </c>
      <c r="AC18" s="153">
        <v>29.137664346481053</v>
      </c>
      <c r="AD18" s="153">
        <v>33.456683912177532</v>
      </c>
      <c r="AE18" s="153">
        <v>34.752556527379419</v>
      </c>
      <c r="AF18" s="153">
        <v>30.394064068111014</v>
      </c>
      <c r="AG18" s="153">
        <v>35.35</v>
      </c>
      <c r="AH18" s="153">
        <v>33.770000000000003</v>
      </c>
      <c r="AI18" s="153">
        <v>24.03</v>
      </c>
      <c r="AJ18" s="153">
        <v>26.1</v>
      </c>
      <c r="AK18" s="161">
        <v>28.06</v>
      </c>
      <c r="AL18" s="161">
        <f>2.34+24.98</f>
        <v>27.32</v>
      </c>
      <c r="AM18" s="161">
        <f>23.34+1.02</f>
        <v>24.36</v>
      </c>
      <c r="AN18" s="161">
        <f>22.85+2.31</f>
        <v>25.16</v>
      </c>
      <c r="AO18" s="154">
        <f>3.69+20.56</f>
        <v>24.25</v>
      </c>
    </row>
    <row r="19" spans="2:41" ht="15" customHeight="1" thickBot="1" x14ac:dyDescent="0.25">
      <c r="B19" s="155" t="s">
        <v>17</v>
      </c>
      <c r="C19" s="157">
        <v>99.999999999999986</v>
      </c>
      <c r="D19" s="157">
        <v>100</v>
      </c>
      <c r="E19" s="157">
        <v>100</v>
      </c>
      <c r="F19" s="157">
        <v>100</v>
      </c>
      <c r="G19" s="157">
        <v>100</v>
      </c>
      <c r="H19" s="157">
        <v>100</v>
      </c>
      <c r="I19" s="157">
        <v>99.999999999999986</v>
      </c>
      <c r="J19" s="157">
        <v>100</v>
      </c>
      <c r="K19" s="157">
        <v>100</v>
      </c>
      <c r="L19" s="157">
        <v>100</v>
      </c>
      <c r="M19" s="157">
        <v>100</v>
      </c>
      <c r="N19" s="157">
        <v>100</v>
      </c>
      <c r="O19" s="157">
        <v>100</v>
      </c>
      <c r="P19" s="157">
        <v>100</v>
      </c>
      <c r="Q19" s="157">
        <v>100</v>
      </c>
      <c r="R19" s="157">
        <v>100</v>
      </c>
      <c r="S19" s="157">
        <v>100</v>
      </c>
      <c r="T19" s="157">
        <v>100</v>
      </c>
      <c r="U19" s="157">
        <v>100</v>
      </c>
      <c r="V19" s="157">
        <v>100</v>
      </c>
      <c r="W19" s="157">
        <v>100</v>
      </c>
      <c r="X19" s="157">
        <v>100</v>
      </c>
      <c r="Y19" s="157">
        <v>100</v>
      </c>
      <c r="Z19" s="157">
        <v>100</v>
      </c>
      <c r="AA19" s="157">
        <v>100</v>
      </c>
      <c r="AB19" s="157">
        <v>100.00000000000001</v>
      </c>
      <c r="AC19" s="157">
        <v>100</v>
      </c>
      <c r="AD19" s="157">
        <v>100</v>
      </c>
      <c r="AE19" s="157">
        <v>100</v>
      </c>
      <c r="AF19" s="157">
        <v>100</v>
      </c>
      <c r="AG19" s="157">
        <v>100</v>
      </c>
      <c r="AH19" s="157">
        <v>100</v>
      </c>
      <c r="AI19" s="157">
        <v>100</v>
      </c>
      <c r="AJ19" s="157">
        <v>100</v>
      </c>
      <c r="AK19" s="162">
        <v>100</v>
      </c>
      <c r="AL19" s="162">
        <v>100</v>
      </c>
      <c r="AM19" s="162">
        <f>SUM(AM15:AM18)</f>
        <v>100</v>
      </c>
      <c r="AN19" s="162">
        <f>SUM(AN15:AN18)</f>
        <v>100.01</v>
      </c>
      <c r="AO19" s="158">
        <f>SUM(AO15:AO18)</f>
        <v>99.99</v>
      </c>
    </row>
    <row r="20" spans="2:41" ht="15" customHeight="1" x14ac:dyDescent="0.2"/>
    <row r="21" spans="2:41" x14ac:dyDescent="0.2">
      <c r="B21" s="36" t="s">
        <v>54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</row>
  </sheetData>
  <sheetProtection selectLockedCells="1" selectUnlockedCells="1"/>
  <mergeCells count="1">
    <mergeCell ref="B2:AO2"/>
  </mergeCells>
  <pageMargins left="0.7" right="0.7" top="0.75" bottom="0.75" header="0.3" footer="0.3"/>
  <pageSetup paperSize="9" orientation="portrait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O21"/>
  <sheetViews>
    <sheetView showGridLines="0" topLeftCell="B1" zoomScale="110" zoomScaleNormal="110" workbookViewId="0">
      <pane xSplit="1" ySplit="4" topLeftCell="S5" activePane="bottomRight" state="frozen"/>
      <selection activeCell="B1" sqref="B1"/>
      <selection pane="topRight" activeCell="C1" sqref="C1"/>
      <selection pane="bottomLeft" activeCell="B5" sqref="B5"/>
      <selection pane="bottomRight" activeCell="B2" sqref="B2:AO2"/>
    </sheetView>
  </sheetViews>
  <sheetFormatPr defaultColWidth="11.42578125" defaultRowHeight="12.75" x14ac:dyDescent="0.2"/>
  <cols>
    <col min="1" max="1" width="4.42578125" customWidth="1"/>
    <col min="2" max="2" width="30.42578125" customWidth="1"/>
    <col min="3" max="41" width="6.42578125" customWidth="1"/>
  </cols>
  <sheetData>
    <row r="1" spans="2:41" ht="81" customHeight="1" thickBot="1" x14ac:dyDescent="0.25"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2:41" ht="22.7" customHeight="1" thickBot="1" x14ac:dyDescent="0.25">
      <c r="B2" s="167" t="s">
        <v>42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9"/>
    </row>
    <row r="3" spans="2:41" ht="13.5" thickBot="1" x14ac:dyDescent="0.25"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</row>
    <row r="4" spans="2:41" ht="15" customHeight="1" thickBot="1" x14ac:dyDescent="0.25">
      <c r="B4" s="116" t="s">
        <v>36</v>
      </c>
      <c r="C4" s="37">
        <v>1980</v>
      </c>
      <c r="D4" s="60">
        <v>1985</v>
      </c>
      <c r="E4" s="60">
        <v>1986</v>
      </c>
      <c r="F4" s="60">
        <v>1987</v>
      </c>
      <c r="G4" s="60">
        <v>1988</v>
      </c>
      <c r="H4" s="60">
        <v>1989</v>
      </c>
      <c r="I4" s="60">
        <v>1990</v>
      </c>
      <c r="J4" s="60">
        <v>1991</v>
      </c>
      <c r="K4" s="60">
        <v>1992</v>
      </c>
      <c r="L4" s="60">
        <v>1993</v>
      </c>
      <c r="M4" s="60">
        <v>1994</v>
      </c>
      <c r="N4" s="60">
        <v>1995</v>
      </c>
      <c r="O4" s="60">
        <v>1996</v>
      </c>
      <c r="P4" s="60">
        <v>1997</v>
      </c>
      <c r="Q4" s="60">
        <v>1998</v>
      </c>
      <c r="R4" s="60">
        <v>1999</v>
      </c>
      <c r="S4" s="60">
        <v>2000</v>
      </c>
      <c r="T4" s="60">
        <v>2001</v>
      </c>
      <c r="U4" s="60">
        <v>2002</v>
      </c>
      <c r="V4" s="60">
        <v>2003</v>
      </c>
      <c r="W4" s="60">
        <v>2004</v>
      </c>
      <c r="X4" s="60">
        <v>2005</v>
      </c>
      <c r="Y4" s="60">
        <v>2006</v>
      </c>
      <c r="Z4" s="60">
        <v>2007</v>
      </c>
      <c r="AA4" s="60">
        <v>2008</v>
      </c>
      <c r="AB4" s="60">
        <v>2009</v>
      </c>
      <c r="AC4" s="60">
        <v>2010</v>
      </c>
      <c r="AD4" s="60">
        <v>2011</v>
      </c>
      <c r="AE4" s="60">
        <v>2012</v>
      </c>
      <c r="AF4" s="60">
        <v>2013</v>
      </c>
      <c r="AG4" s="60">
        <v>2014</v>
      </c>
      <c r="AH4" s="60">
        <v>2015</v>
      </c>
      <c r="AI4" s="60">
        <v>2016</v>
      </c>
      <c r="AJ4" s="96">
        <v>2017</v>
      </c>
      <c r="AK4" s="96">
        <v>2018</v>
      </c>
      <c r="AL4" s="96">
        <v>2019</v>
      </c>
      <c r="AM4" s="96">
        <v>2020</v>
      </c>
      <c r="AN4" s="96">
        <v>2021</v>
      </c>
      <c r="AO4" s="61">
        <v>2022</v>
      </c>
    </row>
    <row r="5" spans="2:41" ht="15" customHeight="1" x14ac:dyDescent="0.2">
      <c r="B5" s="112" t="s">
        <v>10</v>
      </c>
      <c r="C5" s="114">
        <v>5.4138521359468106</v>
      </c>
      <c r="D5" s="58">
        <v>4.6487252060858655</v>
      </c>
      <c r="E5" s="58">
        <v>5.3709045993237252</v>
      </c>
      <c r="F5" s="58">
        <v>6.606571106845605</v>
      </c>
      <c r="G5" s="58">
        <v>6.903107345157224</v>
      </c>
      <c r="H5" s="58">
        <v>6.3162946155333648</v>
      </c>
      <c r="I5" s="58">
        <v>7.958374653524376</v>
      </c>
      <c r="J5" s="58">
        <v>6.8104728042283842</v>
      </c>
      <c r="K5" s="58">
        <v>5.9566490280872788</v>
      </c>
      <c r="L5" s="58">
        <v>7.5155848118924107</v>
      </c>
      <c r="M5" s="58">
        <v>9.1614529881618658</v>
      </c>
      <c r="N5" s="58">
        <v>7.7602127624428032</v>
      </c>
      <c r="O5" s="58">
        <v>8.1474198511128844</v>
      </c>
      <c r="P5" s="58">
        <v>8.4797777219093842</v>
      </c>
      <c r="Q5" s="58">
        <v>7.2338173564945869</v>
      </c>
      <c r="R5" s="58">
        <v>7.0791762887034313</v>
      </c>
      <c r="S5" s="58">
        <v>7.0718027157287313</v>
      </c>
      <c r="T5" s="58">
        <v>7.4044252991548154</v>
      </c>
      <c r="U5" s="58">
        <v>6.5541010787464433</v>
      </c>
      <c r="V5" s="58">
        <v>6.8876294664843369</v>
      </c>
      <c r="W5" s="58">
        <v>8.1269261109200333</v>
      </c>
      <c r="X5" s="58">
        <v>8.223592752164457</v>
      </c>
      <c r="Y5" s="58">
        <v>6.40119601293926</v>
      </c>
      <c r="Z5" s="58">
        <v>7.6631846131336783</v>
      </c>
      <c r="AA5" s="58">
        <v>7.6843613130787967</v>
      </c>
      <c r="AB5" s="58">
        <v>8.252695776512855</v>
      </c>
      <c r="AC5" s="58">
        <v>8.2343246008606243</v>
      </c>
      <c r="AD5" s="58">
        <v>6.5143739786936479</v>
      </c>
      <c r="AE5" s="58">
        <v>8.0543070198991327</v>
      </c>
      <c r="AF5" s="58">
        <v>6.6412356561779697</v>
      </c>
      <c r="AG5" s="58">
        <v>6.64</v>
      </c>
      <c r="AH5" s="58">
        <v>5.96</v>
      </c>
      <c r="AI5" s="58">
        <v>7.12</v>
      </c>
      <c r="AJ5" s="141">
        <v>8.06</v>
      </c>
      <c r="AK5" s="141">
        <v>7.29</v>
      </c>
      <c r="AL5" s="141">
        <v>8.43</v>
      </c>
      <c r="AM5" s="141">
        <v>6.5</v>
      </c>
      <c r="AN5" s="141">
        <v>9.25</v>
      </c>
      <c r="AO5" s="99">
        <v>7.33</v>
      </c>
    </row>
    <row r="6" spans="2:41" ht="15" customHeight="1" x14ac:dyDescent="0.2">
      <c r="B6" s="112" t="s">
        <v>11</v>
      </c>
      <c r="C6" s="114">
        <v>48.278767932265474</v>
      </c>
      <c r="D6" s="58">
        <v>49.094595720439258</v>
      </c>
      <c r="E6" s="58">
        <v>48.673200978300123</v>
      </c>
      <c r="F6" s="58">
        <v>45.358289220066759</v>
      </c>
      <c r="G6" s="58">
        <v>43.993524275611875</v>
      </c>
      <c r="H6" s="58">
        <v>45.806907147178258</v>
      </c>
      <c r="I6" s="58">
        <v>45.982915247806822</v>
      </c>
      <c r="J6" s="58">
        <v>46.128041935770185</v>
      </c>
      <c r="K6" s="58">
        <v>45.981924131388837</v>
      </c>
      <c r="L6" s="58">
        <v>43.488397800377399</v>
      </c>
      <c r="M6" s="58">
        <v>46.409300410006914</v>
      </c>
      <c r="N6" s="58">
        <v>45.809091960288754</v>
      </c>
      <c r="O6" s="58">
        <v>44.29152998302429</v>
      </c>
      <c r="P6" s="58">
        <v>44.503148710369842</v>
      </c>
      <c r="Q6" s="58">
        <v>45.310707310907326</v>
      </c>
      <c r="R6" s="58">
        <v>45.11437933747532</v>
      </c>
      <c r="S6" s="58">
        <v>44.205236390112965</v>
      </c>
      <c r="T6" s="58">
        <v>45.528875094382954</v>
      </c>
      <c r="U6" s="58">
        <v>43.598013428039216</v>
      </c>
      <c r="V6" s="58">
        <v>40.442792251135607</v>
      </c>
      <c r="W6" s="58">
        <v>39.188995721559721</v>
      </c>
      <c r="X6" s="58">
        <v>43.663855439863958</v>
      </c>
      <c r="Y6" s="58">
        <v>44.575486472472484</v>
      </c>
      <c r="Z6" s="58">
        <v>46.854562023496328</v>
      </c>
      <c r="AA6" s="58">
        <v>48.600300053033358</v>
      </c>
      <c r="AB6" s="58">
        <v>48.898664347697668</v>
      </c>
      <c r="AC6" s="58">
        <v>51.076703930279791</v>
      </c>
      <c r="AD6" s="58">
        <v>51.049522585875664</v>
      </c>
      <c r="AE6" s="58">
        <v>52.730811619798516</v>
      </c>
      <c r="AF6" s="58">
        <v>55.004146256382683</v>
      </c>
      <c r="AG6" s="58">
        <v>52.15</v>
      </c>
      <c r="AH6" s="58">
        <v>52.21</v>
      </c>
      <c r="AI6" s="58">
        <v>51.12</v>
      </c>
      <c r="AJ6" s="141">
        <v>51.28</v>
      </c>
      <c r="AK6" s="141">
        <v>51.21</v>
      </c>
      <c r="AL6" s="141">
        <v>50.32</v>
      </c>
      <c r="AM6" s="141">
        <v>47.82</v>
      </c>
      <c r="AN6" s="141">
        <v>55.56</v>
      </c>
      <c r="AO6" s="99">
        <v>53.72</v>
      </c>
    </row>
    <row r="7" spans="2:41" ht="15" customHeight="1" x14ac:dyDescent="0.2">
      <c r="B7" s="112" t="s">
        <v>12</v>
      </c>
      <c r="C7" s="114">
        <v>7.5029527689673943</v>
      </c>
      <c r="D7" s="58">
        <v>9.0186912731276649</v>
      </c>
      <c r="E7" s="58">
        <v>9.2370161846295264</v>
      </c>
      <c r="F7" s="58">
        <v>10.173334081355415</v>
      </c>
      <c r="G7" s="58">
        <v>11.312281040497412</v>
      </c>
      <c r="H7" s="58">
        <v>9.3266179035156664</v>
      </c>
      <c r="I7" s="58">
        <v>8.8130356981044518</v>
      </c>
      <c r="J7" s="58">
        <v>10.327658011844907</v>
      </c>
      <c r="K7" s="58">
        <v>10.218214272254238</v>
      </c>
      <c r="L7" s="58">
        <v>12.149692040380387</v>
      </c>
      <c r="M7" s="58">
        <v>8.8585936545193675</v>
      </c>
      <c r="N7" s="58">
        <v>12.115978657680426</v>
      </c>
      <c r="O7" s="58">
        <v>13.039305427956242</v>
      </c>
      <c r="P7" s="58">
        <v>12.096840132932812</v>
      </c>
      <c r="Q7" s="58">
        <v>12.594348402223524</v>
      </c>
      <c r="R7" s="58">
        <v>13.444401368776024</v>
      </c>
      <c r="S7" s="58">
        <v>14.0481772885095</v>
      </c>
      <c r="T7" s="58">
        <v>12.683816237695419</v>
      </c>
      <c r="U7" s="58">
        <v>12.14005537019221</v>
      </c>
      <c r="V7" s="58">
        <v>10.843060246445688</v>
      </c>
      <c r="W7" s="58">
        <v>11.870461536531012</v>
      </c>
      <c r="X7" s="58">
        <v>11.8806482273753</v>
      </c>
      <c r="Y7" s="58">
        <v>13.166775897601921</v>
      </c>
      <c r="Z7" s="58">
        <v>11.80553690898201</v>
      </c>
      <c r="AA7" s="58">
        <v>12.854148882414568</v>
      </c>
      <c r="AB7" s="58">
        <v>13.019354510389711</v>
      </c>
      <c r="AC7" s="58">
        <v>10.302296058431317</v>
      </c>
      <c r="AD7" s="58">
        <v>11.349521928802595</v>
      </c>
      <c r="AE7" s="58">
        <v>10.127920919146263</v>
      </c>
      <c r="AF7" s="58">
        <v>9.3197220644480883</v>
      </c>
      <c r="AG7" s="58">
        <v>11.98</v>
      </c>
      <c r="AH7" s="58">
        <v>9.5500000000000007</v>
      </c>
      <c r="AI7" s="58">
        <v>11.07</v>
      </c>
      <c r="AJ7" s="141">
        <v>9.9700000000000006</v>
      </c>
      <c r="AK7" s="141">
        <v>8.09</v>
      </c>
      <c r="AL7" s="141">
        <v>9.4600000000000009</v>
      </c>
      <c r="AM7" s="141">
        <v>9.2100000000000009</v>
      </c>
      <c r="AN7" s="141">
        <v>10.27</v>
      </c>
      <c r="AO7" s="99">
        <v>8.91</v>
      </c>
    </row>
    <row r="8" spans="2:41" ht="15" customHeight="1" x14ac:dyDescent="0.2">
      <c r="B8" s="112" t="s">
        <v>13</v>
      </c>
      <c r="C8" s="114">
        <v>17.401563308693749</v>
      </c>
      <c r="D8" s="58">
        <v>16.994400048636489</v>
      </c>
      <c r="E8" s="58">
        <v>14.729387577558189</v>
      </c>
      <c r="F8" s="58">
        <v>15.977551322997272</v>
      </c>
      <c r="G8" s="58">
        <v>15.705024070460635</v>
      </c>
      <c r="H8" s="58">
        <v>15.71520569404109</v>
      </c>
      <c r="I8" s="58">
        <v>13.833449495646665</v>
      </c>
      <c r="J8" s="58">
        <v>15.189273102874557</v>
      </c>
      <c r="K8" s="58">
        <v>16.012162841588768</v>
      </c>
      <c r="L8" s="58">
        <v>14.867692575962336</v>
      </c>
      <c r="M8" s="58">
        <v>13.755321802691078</v>
      </c>
      <c r="N8" s="58">
        <v>12.276293836827064</v>
      </c>
      <c r="O8" s="58">
        <v>12.975070746085413</v>
      </c>
      <c r="P8" s="58">
        <v>12.789930851401197</v>
      </c>
      <c r="Q8" s="58">
        <v>12.84714794885115</v>
      </c>
      <c r="R8" s="58">
        <v>12.394975062771401</v>
      </c>
      <c r="S8" s="58">
        <v>12.376996180157466</v>
      </c>
      <c r="T8" s="58">
        <v>13.905001165651216</v>
      </c>
      <c r="U8" s="58">
        <v>12.21201870918879</v>
      </c>
      <c r="V8" s="58">
        <v>12.541905516653459</v>
      </c>
      <c r="W8" s="58">
        <v>12.443867217200003</v>
      </c>
      <c r="X8" s="58">
        <v>11.264664107609711</v>
      </c>
      <c r="Y8" s="58">
        <v>11.564108030711001</v>
      </c>
      <c r="Z8" s="58">
        <v>10.346373270366671</v>
      </c>
      <c r="AA8" s="58">
        <v>11.372500144707537</v>
      </c>
      <c r="AB8" s="58">
        <v>12.283351269420992</v>
      </c>
      <c r="AC8" s="58">
        <v>10.977525864395751</v>
      </c>
      <c r="AD8" s="58">
        <v>10.572861568352531</v>
      </c>
      <c r="AE8" s="58">
        <v>10.090892964979503</v>
      </c>
      <c r="AF8" s="58">
        <v>12.049695741821013</v>
      </c>
      <c r="AG8" s="58">
        <v>12.86</v>
      </c>
      <c r="AH8" s="58">
        <v>12.3</v>
      </c>
      <c r="AI8" s="58">
        <v>11.43</v>
      </c>
      <c r="AJ8" s="141">
        <v>12.02</v>
      </c>
      <c r="AK8" s="141">
        <v>13.93</v>
      </c>
      <c r="AL8" s="141">
        <v>15.12</v>
      </c>
      <c r="AM8" s="141">
        <v>19.38</v>
      </c>
      <c r="AN8" s="141">
        <v>12.85</v>
      </c>
      <c r="AO8" s="99">
        <v>15.05</v>
      </c>
    </row>
    <row r="9" spans="2:41" ht="15" customHeight="1" x14ac:dyDescent="0.2">
      <c r="B9" s="112" t="s">
        <v>14</v>
      </c>
      <c r="C9" s="114">
        <v>2.2518015208419042</v>
      </c>
      <c r="D9" s="58">
        <v>1.4926448568038171</v>
      </c>
      <c r="E9" s="58">
        <v>2.614511178227898</v>
      </c>
      <c r="F9" s="58">
        <v>0.85975788128088093</v>
      </c>
      <c r="G9" s="58">
        <v>1.5396554573016206</v>
      </c>
      <c r="H9" s="58">
        <v>0.98567087179359802</v>
      </c>
      <c r="I9" s="58">
        <v>2.3310939271810498</v>
      </c>
      <c r="J9" s="58">
        <v>1.5697197842646882</v>
      </c>
      <c r="K9" s="58">
        <v>1.8991609980779054</v>
      </c>
      <c r="L9" s="58">
        <v>2.1554837986460984</v>
      </c>
      <c r="M9" s="58">
        <v>2.2908655013251145</v>
      </c>
      <c r="N9" s="58">
        <v>1.6261129557130352</v>
      </c>
      <c r="O9" s="58">
        <v>2.1254393627115578</v>
      </c>
      <c r="P9" s="58">
        <v>1.2119535606293907</v>
      </c>
      <c r="Q9" s="58">
        <v>1.629306968100031</v>
      </c>
      <c r="R9" s="58">
        <v>1.1568616516286299</v>
      </c>
      <c r="S9" s="58">
        <v>1.2781937524111737</v>
      </c>
      <c r="T9" s="58">
        <v>0.94943161454871894</v>
      </c>
      <c r="U9" s="58">
        <v>0.53988496100546535</v>
      </c>
      <c r="V9" s="58">
        <v>1.1454174551945342</v>
      </c>
      <c r="W9" s="58">
        <v>1.2700710525670356</v>
      </c>
      <c r="X9" s="58">
        <v>0.89310153823606109</v>
      </c>
      <c r="Y9" s="58">
        <v>0.49977759002339911</v>
      </c>
      <c r="Z9" s="58">
        <v>1.0799608303226347</v>
      </c>
      <c r="AA9" s="58">
        <v>1.2413560060928392</v>
      </c>
      <c r="AB9" s="58">
        <v>0.83404054902888181</v>
      </c>
      <c r="AC9" s="58">
        <v>0.5644960175860444</v>
      </c>
      <c r="AD9" s="58">
        <v>0.78737570578492166</v>
      </c>
      <c r="AE9" s="58">
        <v>0.12586596462182537</v>
      </c>
      <c r="AF9" s="58">
        <v>0.20604477765490803</v>
      </c>
      <c r="AG9" s="58">
        <v>0.2</v>
      </c>
      <c r="AH9" s="58">
        <v>0.15</v>
      </c>
      <c r="AI9" s="58">
        <v>0.56999999999999995</v>
      </c>
      <c r="AJ9" s="141">
        <v>0.24</v>
      </c>
      <c r="AK9" s="141">
        <v>0.24</v>
      </c>
      <c r="AL9" s="141">
        <v>0.31</v>
      </c>
      <c r="AM9" s="141">
        <v>0.5</v>
      </c>
      <c r="AN9" s="141">
        <v>0.32</v>
      </c>
      <c r="AO9" s="99">
        <v>0.23</v>
      </c>
    </row>
    <row r="10" spans="2:41" ht="15" customHeight="1" x14ac:dyDescent="0.2">
      <c r="B10" s="112" t="s">
        <v>15</v>
      </c>
      <c r="C10" s="114">
        <v>19.151062333284674</v>
      </c>
      <c r="D10" s="58">
        <v>18.750942894906906</v>
      </c>
      <c r="E10" s="58">
        <v>19.374979481960537</v>
      </c>
      <c r="F10" s="58">
        <v>21.024496387454068</v>
      </c>
      <c r="G10" s="58">
        <v>20.546407810971228</v>
      </c>
      <c r="H10" s="58">
        <v>19.497957163410963</v>
      </c>
      <c r="I10" s="58">
        <v>20.119679646076154</v>
      </c>
      <c r="J10" s="58">
        <v>18.964728077091088</v>
      </c>
      <c r="K10" s="58">
        <v>18.755858699984042</v>
      </c>
      <c r="L10" s="58">
        <v>18.71461889607842</v>
      </c>
      <c r="M10" s="58">
        <v>19.006474057729108</v>
      </c>
      <c r="N10" s="58">
        <v>19.504022333448965</v>
      </c>
      <c r="O10" s="58">
        <v>18.350349522092291</v>
      </c>
      <c r="P10" s="58">
        <v>18.565355703785098</v>
      </c>
      <c r="Q10" s="58">
        <v>17.826743414016207</v>
      </c>
      <c r="R10" s="58">
        <v>18.529607205894902</v>
      </c>
      <c r="S10" s="58">
        <v>17.875558984780398</v>
      </c>
      <c r="T10" s="58">
        <v>16.883083443229307</v>
      </c>
      <c r="U10" s="58">
        <v>13.882975456983193</v>
      </c>
      <c r="V10" s="58">
        <v>17.728752246835679</v>
      </c>
      <c r="W10" s="58">
        <v>17.916232462872365</v>
      </c>
      <c r="X10" s="58">
        <v>18.127886752030832</v>
      </c>
      <c r="Y10" s="58">
        <v>19.975205893732774</v>
      </c>
      <c r="Z10" s="58">
        <v>19.25681729383998</v>
      </c>
      <c r="AA10" s="58">
        <v>17.001910139487634</v>
      </c>
      <c r="AB10" s="58">
        <v>15.605743339824251</v>
      </c>
      <c r="AC10" s="58">
        <v>17.365090018667726</v>
      </c>
      <c r="AD10" s="58">
        <v>18.22048440437085</v>
      </c>
      <c r="AE10" s="58">
        <v>18.049140554042882</v>
      </c>
      <c r="AF10" s="58">
        <v>16.403288868940496</v>
      </c>
      <c r="AG10" s="58">
        <v>14.9</v>
      </c>
      <c r="AH10" s="58">
        <v>18.350000000000001</v>
      </c>
      <c r="AI10" s="58">
        <v>18.03</v>
      </c>
      <c r="AJ10" s="141">
        <v>17.54</v>
      </c>
      <c r="AK10" s="141">
        <v>18.66</v>
      </c>
      <c r="AL10" s="141">
        <v>15.73</v>
      </c>
      <c r="AM10" s="141">
        <v>15.6</v>
      </c>
      <c r="AN10" s="141">
        <v>10.56</v>
      </c>
      <c r="AO10" s="99">
        <v>13.49</v>
      </c>
    </row>
    <row r="11" spans="2:41" ht="15" customHeight="1" thickBot="1" x14ac:dyDescent="0.25">
      <c r="B11" s="112" t="s">
        <v>16</v>
      </c>
      <c r="C11" s="114">
        <v>0</v>
      </c>
      <c r="D11" s="58">
        <v>0</v>
      </c>
      <c r="E11" s="58">
        <v>0</v>
      </c>
      <c r="F11" s="58">
        <v>0</v>
      </c>
      <c r="G11" s="58">
        <v>0</v>
      </c>
      <c r="H11" s="58">
        <v>2.3513466045270608</v>
      </c>
      <c r="I11" s="58">
        <v>0.96145133166048313</v>
      </c>
      <c r="J11" s="58">
        <v>1.0101062839261878</v>
      </c>
      <c r="K11" s="58">
        <v>1.1760300286189225</v>
      </c>
      <c r="L11" s="58">
        <v>1.1085300766629507</v>
      </c>
      <c r="M11" s="58">
        <v>0.51799158556655123</v>
      </c>
      <c r="N11" s="58">
        <v>0.908287493598956</v>
      </c>
      <c r="O11" s="58">
        <v>1.0708851070173249</v>
      </c>
      <c r="P11" s="58">
        <v>2.3529933189722696</v>
      </c>
      <c r="Q11" s="58">
        <v>2.557928599407171</v>
      </c>
      <c r="R11" s="58">
        <v>2.2805990847502953</v>
      </c>
      <c r="S11" s="58">
        <v>3.1440346882997625</v>
      </c>
      <c r="T11" s="58">
        <v>2.6453671453375693</v>
      </c>
      <c r="U11" s="58">
        <v>11.072950995844677</v>
      </c>
      <c r="V11" s="58">
        <v>10.410442817250697</v>
      </c>
      <c r="W11" s="58">
        <v>9.1834458983498255</v>
      </c>
      <c r="X11" s="58">
        <v>5.946251182719684</v>
      </c>
      <c r="Y11" s="58">
        <v>3.817450102519155</v>
      </c>
      <c r="Z11" s="58">
        <v>2.9935650598586978</v>
      </c>
      <c r="AA11" s="58">
        <v>1.2454234611852668</v>
      </c>
      <c r="AB11" s="58">
        <v>1.106150207125641</v>
      </c>
      <c r="AC11" s="58">
        <v>1.4795635097787478</v>
      </c>
      <c r="AD11" s="58">
        <v>1.5058598281197955</v>
      </c>
      <c r="AE11" s="58">
        <v>0.82106095751187658</v>
      </c>
      <c r="AF11" s="58">
        <v>0.37586663457484959</v>
      </c>
      <c r="AG11" s="58">
        <v>1.27</v>
      </c>
      <c r="AH11" s="58">
        <v>1.48</v>
      </c>
      <c r="AI11" s="58">
        <v>0.66</v>
      </c>
      <c r="AJ11" s="141">
        <v>0.89</v>
      </c>
      <c r="AK11" s="141">
        <v>0.57999999999999996</v>
      </c>
      <c r="AL11" s="141">
        <v>0.63</v>
      </c>
      <c r="AM11" s="141">
        <v>1</v>
      </c>
      <c r="AN11" s="141">
        <v>1.19</v>
      </c>
      <c r="AO11" s="99">
        <v>1.26</v>
      </c>
    </row>
    <row r="12" spans="2:41" ht="15" customHeight="1" thickBot="1" x14ac:dyDescent="0.25">
      <c r="B12" s="113" t="s">
        <v>17</v>
      </c>
      <c r="C12" s="115">
        <v>100.00000000000001</v>
      </c>
      <c r="D12" s="40">
        <v>100</v>
      </c>
      <c r="E12" s="40">
        <v>100</v>
      </c>
      <c r="F12" s="40">
        <v>100</v>
      </c>
      <c r="G12" s="40">
        <v>100</v>
      </c>
      <c r="H12" s="40">
        <v>100.00000000000001</v>
      </c>
      <c r="I12" s="40">
        <v>99.999999999999986</v>
      </c>
      <c r="J12" s="40">
        <v>99.999999999999986</v>
      </c>
      <c r="K12" s="40">
        <v>100</v>
      </c>
      <c r="L12" s="40">
        <v>100</v>
      </c>
      <c r="M12" s="40">
        <v>99.999999999999986</v>
      </c>
      <c r="N12" s="40">
        <v>100.00000000000001</v>
      </c>
      <c r="O12" s="40">
        <v>99.999999999999986</v>
      </c>
      <c r="P12" s="40">
        <v>100</v>
      </c>
      <c r="Q12" s="40">
        <v>100</v>
      </c>
      <c r="R12" s="40">
        <v>100.00000000000001</v>
      </c>
      <c r="S12" s="40">
        <v>100</v>
      </c>
      <c r="T12" s="40">
        <v>100</v>
      </c>
      <c r="U12" s="40">
        <v>100</v>
      </c>
      <c r="V12" s="40">
        <v>100</v>
      </c>
      <c r="W12" s="40">
        <v>99.999999999999986</v>
      </c>
      <c r="X12" s="40">
        <v>100.00000000000001</v>
      </c>
      <c r="Y12" s="40">
        <v>100</v>
      </c>
      <c r="Z12" s="40">
        <v>100</v>
      </c>
      <c r="AA12" s="40">
        <v>100</v>
      </c>
      <c r="AB12" s="40">
        <v>100</v>
      </c>
      <c r="AC12" s="40">
        <v>99.999999999999986</v>
      </c>
      <c r="AD12" s="40">
        <v>100.00000000000001</v>
      </c>
      <c r="AE12" s="40">
        <v>99.999999999999986</v>
      </c>
      <c r="AF12" s="40">
        <v>100</v>
      </c>
      <c r="AG12" s="40">
        <v>100</v>
      </c>
      <c r="AH12" s="40">
        <v>100</v>
      </c>
      <c r="AI12" s="40">
        <v>100</v>
      </c>
      <c r="AJ12" s="123">
        <v>99.999999999999986</v>
      </c>
      <c r="AK12" s="123">
        <v>100</v>
      </c>
      <c r="AL12" s="123">
        <f>SUM(AL5:AL11)</f>
        <v>100.00000000000001</v>
      </c>
      <c r="AM12" s="123">
        <f>SUM(AM5:AM11)</f>
        <v>100.00999999999999</v>
      </c>
      <c r="AN12" s="123">
        <v>99.999999999999986</v>
      </c>
      <c r="AO12" s="41">
        <f>SUM(AO5:AO11)</f>
        <v>99.99</v>
      </c>
    </row>
    <row r="13" spans="2:41" ht="15" customHeight="1" thickBot="1" x14ac:dyDescent="0.25">
      <c r="B13" s="11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</row>
    <row r="14" spans="2:41" ht="15" customHeight="1" thickBot="1" x14ac:dyDescent="0.25">
      <c r="B14" s="116" t="s">
        <v>37</v>
      </c>
      <c r="C14" s="60">
        <v>1980</v>
      </c>
      <c r="D14" s="60">
        <v>1985</v>
      </c>
      <c r="E14" s="60">
        <v>1986</v>
      </c>
      <c r="F14" s="60">
        <v>1987</v>
      </c>
      <c r="G14" s="60">
        <v>1988</v>
      </c>
      <c r="H14" s="60">
        <v>1989</v>
      </c>
      <c r="I14" s="60">
        <v>1990</v>
      </c>
      <c r="J14" s="60">
        <v>1991</v>
      </c>
      <c r="K14" s="60">
        <v>1992</v>
      </c>
      <c r="L14" s="60">
        <v>1993</v>
      </c>
      <c r="M14" s="60">
        <v>1994</v>
      </c>
      <c r="N14" s="60">
        <v>1995</v>
      </c>
      <c r="O14" s="60">
        <v>1996</v>
      </c>
      <c r="P14" s="60">
        <v>1997</v>
      </c>
      <c r="Q14" s="60">
        <v>1998</v>
      </c>
      <c r="R14" s="60">
        <v>1999</v>
      </c>
      <c r="S14" s="60">
        <v>2000</v>
      </c>
      <c r="T14" s="60">
        <v>2001</v>
      </c>
      <c r="U14" s="60">
        <v>2002</v>
      </c>
      <c r="V14" s="60">
        <v>2003</v>
      </c>
      <c r="W14" s="60">
        <v>2004</v>
      </c>
      <c r="X14" s="60">
        <v>2005</v>
      </c>
      <c r="Y14" s="60">
        <v>2006</v>
      </c>
      <c r="Z14" s="60">
        <v>2007</v>
      </c>
      <c r="AA14" s="60">
        <v>2008</v>
      </c>
      <c r="AB14" s="60">
        <v>2009</v>
      </c>
      <c r="AC14" s="60">
        <v>2010</v>
      </c>
      <c r="AD14" s="60">
        <v>2011</v>
      </c>
      <c r="AE14" s="60">
        <v>2012</v>
      </c>
      <c r="AF14" s="60">
        <v>2013</v>
      </c>
      <c r="AG14" s="60">
        <v>2014</v>
      </c>
      <c r="AH14" s="60">
        <v>2015</v>
      </c>
      <c r="AI14" s="60">
        <v>2016</v>
      </c>
      <c r="AJ14" s="96">
        <v>2017</v>
      </c>
      <c r="AK14" s="96">
        <v>2018</v>
      </c>
      <c r="AL14" s="96">
        <v>2019</v>
      </c>
      <c r="AM14" s="96">
        <v>2020</v>
      </c>
      <c r="AN14" s="96">
        <v>2021</v>
      </c>
      <c r="AO14" s="61">
        <v>2022</v>
      </c>
    </row>
    <row r="15" spans="2:41" ht="15" customHeight="1" x14ac:dyDescent="0.2">
      <c r="B15" s="112" t="s">
        <v>18</v>
      </c>
      <c r="C15" s="58">
        <v>84.205224069640408</v>
      </c>
      <c r="D15" s="58">
        <v>82.47958672068161</v>
      </c>
      <c r="E15" s="58">
        <v>83.46212582776171</v>
      </c>
      <c r="F15" s="58">
        <v>83.056162609756242</v>
      </c>
      <c r="G15" s="58">
        <v>81.952733724923959</v>
      </c>
      <c r="H15" s="58">
        <v>82.470594074147598</v>
      </c>
      <c r="I15" s="58">
        <v>82.219103603832593</v>
      </c>
      <c r="J15" s="58">
        <v>83.221497180287301</v>
      </c>
      <c r="K15" s="58">
        <v>82.997089451568186</v>
      </c>
      <c r="L15" s="58">
        <v>82.25625509564739</v>
      </c>
      <c r="M15" s="58">
        <v>81.517003368811473</v>
      </c>
      <c r="N15" s="58">
        <v>83.826310762548104</v>
      </c>
      <c r="O15" s="58">
        <v>83.323570833122815</v>
      </c>
      <c r="P15" s="58">
        <v>83.491758638667818</v>
      </c>
      <c r="Q15" s="58">
        <v>85.161047603914497</v>
      </c>
      <c r="R15" s="58">
        <v>86.163332266325227</v>
      </c>
      <c r="S15" s="58">
        <v>84.719146055167968</v>
      </c>
      <c r="T15" s="58">
        <v>85.833330075872766</v>
      </c>
      <c r="U15" s="58">
        <v>84.818158280831966</v>
      </c>
      <c r="V15" s="58">
        <v>78.165001995549844</v>
      </c>
      <c r="W15" s="58">
        <v>80.147806529846051</v>
      </c>
      <c r="X15" s="58">
        <v>77.768107377262012</v>
      </c>
      <c r="Y15" s="58">
        <v>78.427744617389521</v>
      </c>
      <c r="Z15" s="58">
        <v>69.390220743757808</v>
      </c>
      <c r="AA15" s="58">
        <v>71.313212058922517</v>
      </c>
      <c r="AB15" s="58">
        <v>69.362342082349429</v>
      </c>
      <c r="AC15" s="58">
        <v>69.331937197101638</v>
      </c>
      <c r="AD15" s="58">
        <v>66.660892080591822</v>
      </c>
      <c r="AE15" s="58">
        <v>66.925207193543145</v>
      </c>
      <c r="AF15" s="58">
        <v>69.132931831212289</v>
      </c>
      <c r="AG15" s="58">
        <v>68.760000000000005</v>
      </c>
      <c r="AH15" s="58">
        <v>66.98</v>
      </c>
      <c r="AI15" s="58">
        <v>59.23</v>
      </c>
      <c r="AJ15" s="141">
        <v>57.29</v>
      </c>
      <c r="AK15" s="141">
        <v>61.1</v>
      </c>
      <c r="AL15" s="141">
        <v>57.12</v>
      </c>
      <c r="AM15" s="141">
        <v>68.63</v>
      </c>
      <c r="AN15" s="141">
        <v>58.3</v>
      </c>
      <c r="AO15" s="99">
        <v>56.27</v>
      </c>
    </row>
    <row r="16" spans="2:41" ht="15" customHeight="1" x14ac:dyDescent="0.2">
      <c r="B16" s="112" t="s">
        <v>19</v>
      </c>
      <c r="C16" s="58">
        <v>0.64024536785042019</v>
      </c>
      <c r="D16" s="58">
        <v>0.61247801316056871</v>
      </c>
      <c r="E16" s="58">
        <v>0.68814967155585938</v>
      </c>
      <c r="F16" s="58">
        <v>0.48338591782307472</v>
      </c>
      <c r="G16" s="58">
        <v>0.95701027236925451</v>
      </c>
      <c r="H16" s="58">
        <v>1.0898142174136018</v>
      </c>
      <c r="I16" s="58">
        <v>1.3073224505740606</v>
      </c>
      <c r="J16" s="58">
        <v>0.96353835608718497</v>
      </c>
      <c r="K16" s="58">
        <v>1.1061287299339946</v>
      </c>
      <c r="L16" s="58">
        <v>1.0973603038691087</v>
      </c>
      <c r="M16" s="58">
        <v>0.92157220748441782</v>
      </c>
      <c r="N16" s="58">
        <v>1.1306144578693036</v>
      </c>
      <c r="O16" s="58">
        <v>1.6287323801343911</v>
      </c>
      <c r="P16" s="58">
        <v>1.5119631651350214</v>
      </c>
      <c r="Q16" s="58">
        <v>2.2830655437888092</v>
      </c>
      <c r="R16" s="58">
        <v>1.7079865556978233</v>
      </c>
      <c r="S16" s="58">
        <v>2.2041096133640794</v>
      </c>
      <c r="T16" s="58">
        <v>1.4519413813456961</v>
      </c>
      <c r="U16" s="58">
        <v>2.2261154742383704</v>
      </c>
      <c r="V16" s="58">
        <v>3.3624586544341457</v>
      </c>
      <c r="W16" s="58">
        <v>2.7696248167331383</v>
      </c>
      <c r="X16" s="58">
        <v>2.6101127317986048</v>
      </c>
      <c r="Y16" s="58">
        <v>3.2031715501290989</v>
      </c>
      <c r="Z16" s="58">
        <v>3.3461080079365599</v>
      </c>
      <c r="AA16" s="58">
        <v>2.9834993091909188</v>
      </c>
      <c r="AB16" s="58">
        <v>3.5563593590216831</v>
      </c>
      <c r="AC16" s="58">
        <v>3.6821986822443162</v>
      </c>
      <c r="AD16" s="58">
        <v>4.9326232564271137</v>
      </c>
      <c r="AE16" s="58">
        <v>4.5658753588646332</v>
      </c>
      <c r="AF16" s="58">
        <v>3.7430517101409504</v>
      </c>
      <c r="AG16" s="58">
        <v>5.28</v>
      </c>
      <c r="AH16" s="58">
        <v>4.76</v>
      </c>
      <c r="AI16" s="58">
        <v>5.0599999999999996</v>
      </c>
      <c r="AJ16" s="141">
        <v>3.93</v>
      </c>
      <c r="AK16" s="141">
        <v>4.83</v>
      </c>
      <c r="AL16" s="141">
        <v>4.8899999999999997</v>
      </c>
      <c r="AM16" s="141">
        <v>4.6500000000000004</v>
      </c>
      <c r="AN16" s="141">
        <v>5.23</v>
      </c>
      <c r="AO16" s="99">
        <v>6.34</v>
      </c>
    </row>
    <row r="17" spans="2:41" ht="15" customHeight="1" x14ac:dyDescent="0.2">
      <c r="B17" s="112" t="s">
        <v>53</v>
      </c>
      <c r="C17" s="58">
        <v>13.690871323476875</v>
      </c>
      <c r="D17" s="58">
        <v>15.127327770023232</v>
      </c>
      <c r="E17" s="58">
        <v>14.121634744574486</v>
      </c>
      <c r="F17" s="58">
        <v>14.426971984329537</v>
      </c>
      <c r="G17" s="58">
        <v>14.935851788320736</v>
      </c>
      <c r="H17" s="58">
        <v>14.674607507403179</v>
      </c>
      <c r="I17" s="58">
        <v>14.789252450226225</v>
      </c>
      <c r="J17" s="58">
        <v>13.650738315197092</v>
      </c>
      <c r="K17" s="58">
        <v>13.675299377380615</v>
      </c>
      <c r="L17" s="58">
        <v>14.044225074878078</v>
      </c>
      <c r="M17" s="58">
        <v>14.352425651655587</v>
      </c>
      <c r="N17" s="58">
        <v>13.107783090981878</v>
      </c>
      <c r="O17" s="58">
        <v>12.711327868438339</v>
      </c>
      <c r="P17" s="58">
        <v>12.223612882152302</v>
      </c>
      <c r="Q17" s="58">
        <v>10.541467654948731</v>
      </c>
      <c r="R17" s="58">
        <v>9.0493758002560813</v>
      </c>
      <c r="S17" s="58">
        <v>9.9144403108650696</v>
      </c>
      <c r="T17" s="58">
        <v>8.6408180656156794</v>
      </c>
      <c r="U17" s="58">
        <v>9.2816086994045044</v>
      </c>
      <c r="V17" s="58">
        <v>9.9745802921896072</v>
      </c>
      <c r="W17" s="58">
        <v>9.4886796304184315</v>
      </c>
      <c r="X17" s="58">
        <v>9.3787663076082772</v>
      </c>
      <c r="Y17" s="58">
        <v>10.079654620908816</v>
      </c>
      <c r="Z17" s="58">
        <v>15.799533105015357</v>
      </c>
      <c r="AA17" s="58">
        <v>17.590672476903098</v>
      </c>
      <c r="AB17" s="58">
        <v>21.705696073981319</v>
      </c>
      <c r="AC17" s="58">
        <v>21.705133704659108</v>
      </c>
      <c r="AD17" s="58">
        <v>23.55093100411883</v>
      </c>
      <c r="AE17" s="58">
        <v>23.566657412924545</v>
      </c>
      <c r="AF17" s="58">
        <v>20.876721860957431</v>
      </c>
      <c r="AG17" s="58">
        <v>21.91</v>
      </c>
      <c r="AH17" s="58">
        <v>23.57</v>
      </c>
      <c r="AI17" s="58">
        <v>29.62</v>
      </c>
      <c r="AJ17" s="141">
        <v>31.1</v>
      </c>
      <c r="AK17" s="141">
        <v>30.02</v>
      </c>
      <c r="AL17" s="141">
        <v>29.59</v>
      </c>
      <c r="AM17" s="141">
        <v>21.67</v>
      </c>
      <c r="AN17" s="141">
        <v>28.7</v>
      </c>
      <c r="AO17" s="99">
        <v>31.23</v>
      </c>
    </row>
    <row r="18" spans="2:41" ht="15" customHeight="1" thickBot="1" x14ac:dyDescent="0.25">
      <c r="B18" s="112" t="s">
        <v>20</v>
      </c>
      <c r="C18" s="58">
        <v>1.4636592390322989</v>
      </c>
      <c r="D18" s="58">
        <v>1.7806074961345846</v>
      </c>
      <c r="E18" s="58">
        <v>1.7280897561079436</v>
      </c>
      <c r="F18" s="58">
        <v>2.0334794880911469</v>
      </c>
      <c r="G18" s="58">
        <v>2.1544042143860382</v>
      </c>
      <c r="H18" s="58">
        <v>1.764984201035618</v>
      </c>
      <c r="I18" s="58">
        <v>1.6843214953671126</v>
      </c>
      <c r="J18" s="58">
        <v>2.1642261484284182</v>
      </c>
      <c r="K18" s="58">
        <v>2.221482441117212</v>
      </c>
      <c r="L18" s="58">
        <v>2.6021595256054288</v>
      </c>
      <c r="M18" s="58">
        <v>3.2089987720485311</v>
      </c>
      <c r="N18" s="58">
        <v>1.9352916886007081</v>
      </c>
      <c r="O18" s="58">
        <v>2.3363689183044509</v>
      </c>
      <c r="P18" s="58">
        <v>2.7726653140448625</v>
      </c>
      <c r="Q18" s="58">
        <v>2.0144191973479644</v>
      </c>
      <c r="R18" s="58">
        <v>3.0793053777208708</v>
      </c>
      <c r="S18" s="58">
        <v>3.1623040206028783</v>
      </c>
      <c r="T18" s="58">
        <v>4.0739104771658523</v>
      </c>
      <c r="U18" s="58">
        <v>3.6741175455251573</v>
      </c>
      <c r="V18" s="58">
        <v>8.4979590578264101</v>
      </c>
      <c r="W18" s="58">
        <v>7.5938890230023803</v>
      </c>
      <c r="X18" s="58">
        <v>10.243013583331095</v>
      </c>
      <c r="Y18" s="58">
        <v>8.2894292115725694</v>
      </c>
      <c r="Z18" s="58">
        <v>11.464138143290267</v>
      </c>
      <c r="AA18" s="58">
        <v>8.1126161549834723</v>
      </c>
      <c r="AB18" s="58">
        <v>5.3756024846475698</v>
      </c>
      <c r="AC18" s="58">
        <v>5.2807304159949418</v>
      </c>
      <c r="AD18" s="58">
        <v>4.8555536588622434</v>
      </c>
      <c r="AE18" s="58">
        <v>4.9422600346676777</v>
      </c>
      <c r="AF18" s="58">
        <v>6.2472945976893204</v>
      </c>
      <c r="AG18" s="58">
        <v>4.05</v>
      </c>
      <c r="AH18" s="58">
        <v>4.6900000000000004</v>
      </c>
      <c r="AI18" s="58">
        <v>6.09</v>
      </c>
      <c r="AJ18" s="141">
        <v>7.68</v>
      </c>
      <c r="AK18" s="141">
        <v>4.0599999999999996</v>
      </c>
      <c r="AL18" s="141">
        <f>1.32+7.07</f>
        <v>8.39</v>
      </c>
      <c r="AM18" s="141">
        <f>3.98+1.08</f>
        <v>5.0600000000000005</v>
      </c>
      <c r="AN18" s="141">
        <v>7.7700000000000005</v>
      </c>
      <c r="AO18" s="99">
        <f>0.59+5.57</f>
        <v>6.16</v>
      </c>
    </row>
    <row r="19" spans="2:41" ht="15" customHeight="1" thickBot="1" x14ac:dyDescent="0.25">
      <c r="B19" s="113" t="s">
        <v>17</v>
      </c>
      <c r="C19" s="40">
        <v>100</v>
      </c>
      <c r="D19" s="40">
        <v>99.999999999999986</v>
      </c>
      <c r="E19" s="40">
        <v>100</v>
      </c>
      <c r="F19" s="40">
        <v>100</v>
      </c>
      <c r="G19" s="40">
        <v>99.999999999999986</v>
      </c>
      <c r="H19" s="40">
        <v>100</v>
      </c>
      <c r="I19" s="40">
        <v>100</v>
      </c>
      <c r="J19" s="40">
        <v>99.999999999999986</v>
      </c>
      <c r="K19" s="40">
        <v>100.00000000000001</v>
      </c>
      <c r="L19" s="40">
        <v>100</v>
      </c>
      <c r="M19" s="40">
        <v>100.00000000000001</v>
      </c>
      <c r="N19" s="40">
        <v>100</v>
      </c>
      <c r="O19" s="40">
        <v>99.999999999999986</v>
      </c>
      <c r="P19" s="40">
        <v>99.999999999999986</v>
      </c>
      <c r="Q19" s="40">
        <v>100</v>
      </c>
      <c r="R19" s="40">
        <v>100.00000000000001</v>
      </c>
      <c r="S19" s="40">
        <v>100</v>
      </c>
      <c r="T19" s="40">
        <v>99.999999999999986</v>
      </c>
      <c r="U19" s="40">
        <v>100</v>
      </c>
      <c r="V19" s="40">
        <v>100.00000000000001</v>
      </c>
      <c r="W19" s="40">
        <v>100</v>
      </c>
      <c r="X19" s="40">
        <v>99.999999999999986</v>
      </c>
      <c r="Y19" s="40">
        <v>100</v>
      </c>
      <c r="Z19" s="40">
        <v>100</v>
      </c>
      <c r="AA19" s="40">
        <v>100</v>
      </c>
      <c r="AB19" s="40">
        <v>100</v>
      </c>
      <c r="AC19" s="40">
        <v>100</v>
      </c>
      <c r="AD19" s="40">
        <v>100.00000000000003</v>
      </c>
      <c r="AE19" s="40">
        <v>100</v>
      </c>
      <c r="AF19" s="40">
        <v>99.999999999999986</v>
      </c>
      <c r="AG19" s="40">
        <v>99.999999999999986</v>
      </c>
      <c r="AH19" s="40">
        <v>99.999999999999986</v>
      </c>
      <c r="AI19" s="40">
        <v>99.999999999999986</v>
      </c>
      <c r="AJ19" s="123">
        <v>100</v>
      </c>
      <c r="AK19" s="123">
        <v>100.01</v>
      </c>
      <c r="AL19" s="123">
        <f>SUM(AL15:AL18)</f>
        <v>99.99</v>
      </c>
      <c r="AM19" s="123">
        <f>SUM(AM15:AM18)</f>
        <v>100.01</v>
      </c>
      <c r="AN19" s="123">
        <v>100</v>
      </c>
      <c r="AO19" s="41">
        <f>SUM(AO15:AO18)</f>
        <v>100</v>
      </c>
    </row>
    <row r="21" spans="2:41" x14ac:dyDescent="0.2">
      <c r="B21" s="35" t="s">
        <v>54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</row>
  </sheetData>
  <sheetProtection selectLockedCells="1" selectUnlockedCells="1"/>
  <mergeCells count="1">
    <mergeCell ref="B2:AO2"/>
  </mergeCells>
  <pageMargins left="0.7" right="0.7" top="0.75" bottom="0.75" header="0.3" footer="0.3"/>
  <pageSetup paperSize="9" orientation="portrait" horizontalDpi="4294967292" verticalDpi="429496729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O21"/>
  <sheetViews>
    <sheetView showGridLines="0" zoomScale="110" zoomScaleNormal="110" workbookViewId="0">
      <pane xSplit="2" ySplit="4" topLeftCell="V5" activePane="bottomRight" state="frozen"/>
      <selection pane="topRight" activeCell="C1" sqref="C1"/>
      <selection pane="bottomLeft" activeCell="A5" sqref="A5"/>
      <selection pane="bottomRight" activeCell="B2" sqref="B2:AO2"/>
    </sheetView>
  </sheetViews>
  <sheetFormatPr defaultColWidth="11.42578125" defaultRowHeight="12.75" x14ac:dyDescent="0.2"/>
  <cols>
    <col min="1" max="1" width="7.42578125" customWidth="1"/>
    <col min="2" max="2" width="28.85546875" customWidth="1"/>
    <col min="3" max="41" width="6.42578125" customWidth="1"/>
  </cols>
  <sheetData>
    <row r="1" spans="2:41" ht="86.45" customHeight="1" thickBot="1" x14ac:dyDescent="0.25"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2:41" ht="28.5" customHeight="1" thickBot="1" x14ac:dyDescent="0.25">
      <c r="B2" s="167" t="s">
        <v>43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9"/>
    </row>
    <row r="3" spans="2:41" ht="12" customHeight="1" thickBot="1" x14ac:dyDescent="0.25"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</row>
    <row r="4" spans="2:41" ht="15" customHeight="1" thickBot="1" x14ac:dyDescent="0.25">
      <c r="B4" s="116" t="s">
        <v>36</v>
      </c>
      <c r="C4" s="37">
        <v>1980</v>
      </c>
      <c r="D4" s="60">
        <v>1985</v>
      </c>
      <c r="E4" s="60">
        <v>1986</v>
      </c>
      <c r="F4" s="60">
        <v>1987</v>
      </c>
      <c r="G4" s="60">
        <v>1988</v>
      </c>
      <c r="H4" s="60">
        <v>1989</v>
      </c>
      <c r="I4" s="60">
        <v>1990</v>
      </c>
      <c r="J4" s="60">
        <v>1991</v>
      </c>
      <c r="K4" s="60">
        <v>1992</v>
      </c>
      <c r="L4" s="60">
        <v>1993</v>
      </c>
      <c r="M4" s="60">
        <v>1994</v>
      </c>
      <c r="N4" s="60">
        <v>1995</v>
      </c>
      <c r="O4" s="60">
        <v>1996</v>
      </c>
      <c r="P4" s="60">
        <v>1997</v>
      </c>
      <c r="Q4" s="60">
        <v>1998</v>
      </c>
      <c r="R4" s="60">
        <v>1999</v>
      </c>
      <c r="S4" s="60">
        <v>2000</v>
      </c>
      <c r="T4" s="60">
        <v>2001</v>
      </c>
      <c r="U4" s="60">
        <v>2002</v>
      </c>
      <c r="V4" s="60">
        <v>2003</v>
      </c>
      <c r="W4" s="60">
        <v>2004</v>
      </c>
      <c r="X4" s="60">
        <v>2005</v>
      </c>
      <c r="Y4" s="60">
        <v>2006</v>
      </c>
      <c r="Z4" s="60">
        <v>2007</v>
      </c>
      <c r="AA4" s="60">
        <v>2008</v>
      </c>
      <c r="AB4" s="60">
        <v>2009</v>
      </c>
      <c r="AC4" s="60">
        <v>2010</v>
      </c>
      <c r="AD4" s="60">
        <v>2011</v>
      </c>
      <c r="AE4" s="60">
        <v>2012</v>
      </c>
      <c r="AF4" s="60">
        <v>2013</v>
      </c>
      <c r="AG4" s="60">
        <v>2014</v>
      </c>
      <c r="AH4" s="60">
        <v>2015</v>
      </c>
      <c r="AI4" s="60">
        <v>2016</v>
      </c>
      <c r="AJ4" s="96">
        <v>2017</v>
      </c>
      <c r="AK4" s="96">
        <v>2018</v>
      </c>
      <c r="AL4" s="96">
        <v>2019</v>
      </c>
      <c r="AM4" s="96">
        <v>2020</v>
      </c>
      <c r="AN4" s="96">
        <v>2021</v>
      </c>
      <c r="AO4" s="61">
        <v>2022</v>
      </c>
    </row>
    <row r="5" spans="2:41" ht="15" customHeight="1" x14ac:dyDescent="0.2">
      <c r="B5" s="112" t="s">
        <v>10</v>
      </c>
      <c r="C5" s="114">
        <v>6.5939920725941121</v>
      </c>
      <c r="D5" s="58">
        <v>4.7071970837233659</v>
      </c>
      <c r="E5" s="58">
        <v>5.1871020412277096</v>
      </c>
      <c r="F5" s="58">
        <v>5.1858709693123419</v>
      </c>
      <c r="G5" s="58">
        <v>5.593006805014797</v>
      </c>
      <c r="H5" s="58">
        <v>3.8452212095936611</v>
      </c>
      <c r="I5" s="58">
        <v>5.0832780113594458</v>
      </c>
      <c r="J5" s="58">
        <v>6.0458225439788942</v>
      </c>
      <c r="K5" s="58">
        <v>6.674014276323331</v>
      </c>
      <c r="L5" s="58">
        <v>6.2831623112523962</v>
      </c>
      <c r="M5" s="58">
        <v>5.2841458031973527</v>
      </c>
      <c r="N5" s="58">
        <v>3.9368275154089938</v>
      </c>
      <c r="O5" s="58">
        <v>3.6738960744506119</v>
      </c>
      <c r="P5" s="58">
        <v>4.8757394365915365</v>
      </c>
      <c r="Q5" s="58">
        <v>5.7814006391991519</v>
      </c>
      <c r="R5" s="58">
        <v>4.2684184687616433</v>
      </c>
      <c r="S5" s="58">
        <v>3.9547057968149293</v>
      </c>
      <c r="T5" s="58">
        <v>4.4565111924877909</v>
      </c>
      <c r="U5" s="58">
        <v>4.0102665813099314</v>
      </c>
      <c r="V5" s="58">
        <v>2.4247403732706152</v>
      </c>
      <c r="W5" s="58">
        <v>3.2894070532024693</v>
      </c>
      <c r="X5" s="58">
        <v>2.6884003427760259</v>
      </c>
      <c r="Y5" s="58">
        <v>2.9402474802898468</v>
      </c>
      <c r="Z5" s="58">
        <v>4.0345542694253052</v>
      </c>
      <c r="AA5" s="58">
        <v>4.2646352279567337</v>
      </c>
      <c r="AB5" s="58">
        <v>4.6049453582765585</v>
      </c>
      <c r="AC5" s="58">
        <v>3.4695612424113618</v>
      </c>
      <c r="AD5" s="58">
        <v>4.0228323999584576</v>
      </c>
      <c r="AE5" s="58">
        <v>3.5390432983241884</v>
      </c>
      <c r="AF5" s="58">
        <v>3.5727277116966314</v>
      </c>
      <c r="AG5" s="58">
        <v>2.74</v>
      </c>
      <c r="AH5" s="58">
        <v>3.19</v>
      </c>
      <c r="AI5" s="58">
        <v>3.18</v>
      </c>
      <c r="AJ5" s="141">
        <v>2.85</v>
      </c>
      <c r="AK5" s="141">
        <v>3.03</v>
      </c>
      <c r="AL5" s="141">
        <v>2.89</v>
      </c>
      <c r="AM5" s="141">
        <v>1.4</v>
      </c>
      <c r="AN5" s="141">
        <v>3.09</v>
      </c>
      <c r="AO5" s="99">
        <v>3.32</v>
      </c>
    </row>
    <row r="6" spans="2:41" ht="15" customHeight="1" x14ac:dyDescent="0.2">
      <c r="B6" s="112" t="s">
        <v>11</v>
      </c>
      <c r="C6" s="114">
        <v>56.344459870022732</v>
      </c>
      <c r="D6" s="58">
        <v>55.577667720957848</v>
      </c>
      <c r="E6" s="58">
        <v>55.107016840989509</v>
      </c>
      <c r="F6" s="58">
        <v>55.206225328208788</v>
      </c>
      <c r="G6" s="58">
        <v>51.877283431410291</v>
      </c>
      <c r="H6" s="58">
        <v>51.215056889144684</v>
      </c>
      <c r="I6" s="58">
        <v>50.638710629195252</v>
      </c>
      <c r="J6" s="58">
        <v>49.312043937221048</v>
      </c>
      <c r="K6" s="58">
        <v>48.457147086181799</v>
      </c>
      <c r="L6" s="58">
        <v>48.212668295077371</v>
      </c>
      <c r="M6" s="58">
        <v>50.331951572323675</v>
      </c>
      <c r="N6" s="58">
        <v>49.09702838197417</v>
      </c>
      <c r="O6" s="58">
        <v>48.073052153158905</v>
      </c>
      <c r="P6" s="58">
        <v>46.992831136733443</v>
      </c>
      <c r="Q6" s="58">
        <v>45.869480349649763</v>
      </c>
      <c r="R6" s="58">
        <v>45.118791947381972</v>
      </c>
      <c r="S6" s="58">
        <v>44.307752886643584</v>
      </c>
      <c r="T6" s="58">
        <v>40.171579813632228</v>
      </c>
      <c r="U6" s="58">
        <v>37.074992231291844</v>
      </c>
      <c r="V6" s="58">
        <v>36.914072995315621</v>
      </c>
      <c r="W6" s="58">
        <v>39.416678585648512</v>
      </c>
      <c r="X6" s="58">
        <v>39.665670735726735</v>
      </c>
      <c r="Y6" s="58">
        <v>41.326412802313087</v>
      </c>
      <c r="Z6" s="58">
        <v>47.417811524699353</v>
      </c>
      <c r="AA6" s="58">
        <v>45.121720462259766</v>
      </c>
      <c r="AB6" s="58">
        <v>44.291633731069872</v>
      </c>
      <c r="AC6" s="58">
        <v>50.747435702084317</v>
      </c>
      <c r="AD6" s="58">
        <v>50.870395372804033</v>
      </c>
      <c r="AE6" s="58">
        <v>46.569498755776749</v>
      </c>
      <c r="AF6" s="58">
        <v>46.192438313830905</v>
      </c>
      <c r="AG6" s="58">
        <v>46.97</v>
      </c>
      <c r="AH6" s="58">
        <v>43.44</v>
      </c>
      <c r="AI6" s="58">
        <v>42.7</v>
      </c>
      <c r="AJ6" s="141">
        <v>44.18</v>
      </c>
      <c r="AK6" s="141">
        <v>41.56</v>
      </c>
      <c r="AL6" s="141">
        <v>38.18</v>
      </c>
      <c r="AM6" s="141">
        <v>44.74</v>
      </c>
      <c r="AN6" s="141">
        <v>44.07</v>
      </c>
      <c r="AO6" s="99">
        <v>44.72</v>
      </c>
    </row>
    <row r="7" spans="2:41" ht="15" customHeight="1" x14ac:dyDescent="0.2">
      <c r="B7" s="112" t="s">
        <v>12</v>
      </c>
      <c r="C7" s="114">
        <v>8.947586567674696</v>
      </c>
      <c r="D7" s="58">
        <v>10.708079554311116</v>
      </c>
      <c r="E7" s="58">
        <v>10.565031114381151</v>
      </c>
      <c r="F7" s="58">
        <v>10.933774050668504</v>
      </c>
      <c r="G7" s="58">
        <v>13.912120307740675</v>
      </c>
      <c r="H7" s="58">
        <v>13.431140689798227</v>
      </c>
      <c r="I7" s="58">
        <v>13.359445305008483</v>
      </c>
      <c r="J7" s="58">
        <v>17.73568692143434</v>
      </c>
      <c r="K7" s="58">
        <v>16.073343559038939</v>
      </c>
      <c r="L7" s="58">
        <v>16.152967369454444</v>
      </c>
      <c r="M7" s="58">
        <v>16.566445008640148</v>
      </c>
      <c r="N7" s="58">
        <v>17.619378423814407</v>
      </c>
      <c r="O7" s="58">
        <v>22.986557143821425</v>
      </c>
      <c r="P7" s="58">
        <v>21.428874423637641</v>
      </c>
      <c r="Q7" s="58">
        <v>22.828552122648926</v>
      </c>
      <c r="R7" s="58">
        <v>24.431626467008989</v>
      </c>
      <c r="S7" s="58">
        <v>23.099112317271825</v>
      </c>
      <c r="T7" s="58">
        <v>24.473078014999984</v>
      </c>
      <c r="U7" s="58">
        <v>23.114666132338034</v>
      </c>
      <c r="V7" s="58">
        <v>26.664278399289749</v>
      </c>
      <c r="W7" s="58">
        <v>27.432960559122659</v>
      </c>
      <c r="X7" s="58">
        <v>27.692654383348074</v>
      </c>
      <c r="Y7" s="58">
        <v>26.997870863261852</v>
      </c>
      <c r="Z7" s="58">
        <v>25.451367807304969</v>
      </c>
      <c r="AA7" s="58">
        <v>25.687561175599377</v>
      </c>
      <c r="AB7" s="58">
        <v>23.730254325541711</v>
      </c>
      <c r="AC7" s="58">
        <v>22.396686261458139</v>
      </c>
      <c r="AD7" s="58">
        <v>19.771276553250303</v>
      </c>
      <c r="AE7" s="58">
        <v>21.53219624145428</v>
      </c>
      <c r="AF7" s="58">
        <v>23.882969305799222</v>
      </c>
      <c r="AG7" s="58">
        <v>20.79</v>
      </c>
      <c r="AH7" s="58">
        <v>25.55</v>
      </c>
      <c r="AI7" s="58">
        <v>25.45</v>
      </c>
      <c r="AJ7" s="141">
        <v>23.58</v>
      </c>
      <c r="AK7" s="141">
        <v>23.6</v>
      </c>
      <c r="AL7" s="141">
        <v>25.24</v>
      </c>
      <c r="AM7" s="141">
        <v>17.47</v>
      </c>
      <c r="AN7" s="141">
        <v>22.08</v>
      </c>
      <c r="AO7" s="99">
        <v>20.79</v>
      </c>
    </row>
    <row r="8" spans="2:41" ht="15" customHeight="1" x14ac:dyDescent="0.2">
      <c r="B8" s="112" t="s">
        <v>13</v>
      </c>
      <c r="C8" s="114">
        <v>25.542423693688253</v>
      </c>
      <c r="D8" s="58">
        <v>25.946367231475335</v>
      </c>
      <c r="E8" s="58">
        <v>26.0906411603493</v>
      </c>
      <c r="F8" s="58">
        <v>26.06558216404186</v>
      </c>
      <c r="G8" s="58">
        <v>25.125396503554388</v>
      </c>
      <c r="H8" s="58">
        <v>27.277136100102688</v>
      </c>
      <c r="I8" s="58">
        <v>26.613926384893411</v>
      </c>
      <c r="J8" s="58">
        <v>25.423982112423875</v>
      </c>
      <c r="K8" s="58">
        <v>26.870556788219059</v>
      </c>
      <c r="L8" s="58">
        <v>26.465788766303582</v>
      </c>
      <c r="M8" s="58">
        <v>25.738084510533028</v>
      </c>
      <c r="N8" s="58">
        <v>27.798217213097626</v>
      </c>
      <c r="O8" s="58">
        <v>23.225056639303261</v>
      </c>
      <c r="P8" s="58">
        <v>23.059856846836681</v>
      </c>
      <c r="Q8" s="58">
        <v>22.674389620031615</v>
      </c>
      <c r="R8" s="58">
        <v>23.765265768697518</v>
      </c>
      <c r="S8" s="58">
        <v>25.957081446891806</v>
      </c>
      <c r="T8" s="58">
        <v>27.375596100148421</v>
      </c>
      <c r="U8" s="58">
        <v>28.560233383879464</v>
      </c>
      <c r="V8" s="58">
        <v>26.768168030185624</v>
      </c>
      <c r="W8" s="58">
        <v>24.122137994750496</v>
      </c>
      <c r="X8" s="58">
        <v>26.619026522218352</v>
      </c>
      <c r="Y8" s="58">
        <v>26.119418545653652</v>
      </c>
      <c r="Z8" s="58">
        <v>21.12577501706328</v>
      </c>
      <c r="AA8" s="58">
        <v>23.893310533377253</v>
      </c>
      <c r="AB8" s="58">
        <v>26.471280159596493</v>
      </c>
      <c r="AC8" s="58">
        <v>21.843567802522994</v>
      </c>
      <c r="AD8" s="58">
        <v>23.780048412996415</v>
      </c>
      <c r="AE8" s="58">
        <v>27.243531611009136</v>
      </c>
      <c r="AF8" s="58">
        <v>25.53549872040432</v>
      </c>
      <c r="AG8" s="58">
        <v>27.96</v>
      </c>
      <c r="AH8" s="58">
        <v>26.02</v>
      </c>
      <c r="AI8" s="58">
        <v>27.48</v>
      </c>
      <c r="AJ8" s="141">
        <v>28.87</v>
      </c>
      <c r="AK8" s="141">
        <v>30.87</v>
      </c>
      <c r="AL8" s="141">
        <v>30.92</v>
      </c>
      <c r="AM8" s="141">
        <v>34.590000000000003</v>
      </c>
      <c r="AN8" s="141">
        <v>30.76</v>
      </c>
      <c r="AO8" s="99">
        <v>30.22</v>
      </c>
    </row>
    <row r="9" spans="2:41" ht="15" customHeight="1" x14ac:dyDescent="0.2">
      <c r="B9" s="112" t="s">
        <v>14</v>
      </c>
      <c r="C9" s="114">
        <v>6.3821653487857385E-2</v>
      </c>
      <c r="D9" s="58">
        <v>0.31323582170795172</v>
      </c>
      <c r="E9" s="58">
        <v>0.10574438080743688</v>
      </c>
      <c r="F9" s="58">
        <v>5.2291816876239627E-2</v>
      </c>
      <c r="G9" s="58">
        <v>0</v>
      </c>
      <c r="H9" s="58">
        <v>4.6963307268576067E-2</v>
      </c>
      <c r="I9" s="58">
        <v>0.15836837058346243</v>
      </c>
      <c r="J9" s="58">
        <v>0</v>
      </c>
      <c r="K9" s="58">
        <v>6.8348732355941619E-2</v>
      </c>
      <c r="L9" s="58">
        <v>0.21613938104810435</v>
      </c>
      <c r="M9" s="58">
        <v>0.23048049024340056</v>
      </c>
      <c r="N9" s="58">
        <v>0.24435365824093791</v>
      </c>
      <c r="O9" s="58">
        <v>0.26342251968313141</v>
      </c>
      <c r="P9" s="58">
        <v>0.31558365367915475</v>
      </c>
      <c r="Q9" s="58">
        <v>0.31630157253422447</v>
      </c>
      <c r="R9" s="58">
        <v>0.33445965935167754</v>
      </c>
      <c r="S9" s="58">
        <v>0.34605411711268652</v>
      </c>
      <c r="T9" s="58">
        <v>0.27725170429838969</v>
      </c>
      <c r="U9" s="58">
        <v>0.1896753444127281</v>
      </c>
      <c r="V9" s="58">
        <v>0.13184793486260324</v>
      </c>
      <c r="W9" s="58">
        <v>0</v>
      </c>
      <c r="X9" s="58">
        <v>0.2078731176828586</v>
      </c>
      <c r="Y9" s="58">
        <v>8.981450948380984E-2</v>
      </c>
      <c r="Z9" s="58">
        <v>8.6852711730114218E-2</v>
      </c>
      <c r="AA9" s="58">
        <v>0</v>
      </c>
      <c r="AB9" s="58">
        <v>0</v>
      </c>
      <c r="AC9" s="58">
        <v>9.3108674905568081E-2</v>
      </c>
      <c r="AD9" s="58">
        <v>0</v>
      </c>
      <c r="AE9" s="58">
        <v>0.13058902907056885</v>
      </c>
      <c r="AF9" s="58">
        <v>0.10317243155370279</v>
      </c>
      <c r="AG9" s="58">
        <v>0.12</v>
      </c>
      <c r="AH9" s="58">
        <v>0.1</v>
      </c>
      <c r="AI9" s="58">
        <v>0.04</v>
      </c>
      <c r="AJ9" s="141">
        <v>0</v>
      </c>
      <c r="AK9" s="141">
        <v>0</v>
      </c>
      <c r="AL9" s="141">
        <v>0.36</v>
      </c>
      <c r="AM9" s="141">
        <v>0</v>
      </c>
      <c r="AN9" s="141">
        <v>0</v>
      </c>
      <c r="AO9" s="99">
        <v>0</v>
      </c>
    </row>
    <row r="10" spans="2:41" ht="15" customHeight="1" x14ac:dyDescent="0.2">
      <c r="B10" s="112" t="s">
        <v>15</v>
      </c>
      <c r="C10" s="114">
        <v>2.5077161425323435</v>
      </c>
      <c r="D10" s="58">
        <v>2.7474525878243798</v>
      </c>
      <c r="E10" s="58">
        <v>2.9444644622448886</v>
      </c>
      <c r="F10" s="58">
        <v>2.5562556708922592</v>
      </c>
      <c r="G10" s="58">
        <v>3.4921929522798436</v>
      </c>
      <c r="H10" s="58">
        <v>2.9288889343346329</v>
      </c>
      <c r="I10" s="58">
        <v>3.3957365198790295</v>
      </c>
      <c r="J10" s="58">
        <v>0.74277700020979964</v>
      </c>
      <c r="K10" s="58">
        <v>1.1238360036742885</v>
      </c>
      <c r="L10" s="58">
        <v>2.3068989294563131</v>
      </c>
      <c r="M10" s="58">
        <v>1.3945867300456141</v>
      </c>
      <c r="N10" s="58">
        <v>1.2200127568827395</v>
      </c>
      <c r="O10" s="58">
        <v>1.5043814330392762</v>
      </c>
      <c r="P10" s="58">
        <v>1.9636938734511951</v>
      </c>
      <c r="Q10" s="58">
        <v>1.2382086777382444</v>
      </c>
      <c r="R10" s="58">
        <v>0.90687101514863189</v>
      </c>
      <c r="S10" s="58">
        <v>1.3315240922614915</v>
      </c>
      <c r="T10" s="58">
        <v>1.7262197817204339</v>
      </c>
      <c r="U10" s="58">
        <v>2.031920475597766</v>
      </c>
      <c r="V10" s="58">
        <v>0.74147914224857969</v>
      </c>
      <c r="W10" s="58">
        <v>0.88267469683908606</v>
      </c>
      <c r="X10" s="58">
        <v>0.99759167649056213</v>
      </c>
      <c r="Y10" s="58">
        <v>0.62190562757791967</v>
      </c>
      <c r="Z10" s="58">
        <v>0.67736921497439073</v>
      </c>
      <c r="AA10" s="58">
        <v>8.4176067365771878E-2</v>
      </c>
      <c r="AB10" s="58">
        <v>0.50634559164878734</v>
      </c>
      <c r="AC10" s="58">
        <v>0.50042905375602476</v>
      </c>
      <c r="AD10" s="58">
        <v>0.75463558435125788</v>
      </c>
      <c r="AE10" s="58">
        <v>0.61594492044951643</v>
      </c>
      <c r="AF10" s="58">
        <v>0.17431473225063979</v>
      </c>
      <c r="AG10" s="58">
        <v>0.1</v>
      </c>
      <c r="AH10" s="58">
        <v>0.73</v>
      </c>
      <c r="AI10" s="58">
        <v>0.96</v>
      </c>
      <c r="AJ10" s="141">
        <v>0.19</v>
      </c>
      <c r="AK10" s="141">
        <v>0.51</v>
      </c>
      <c r="AL10" s="141">
        <v>1.83</v>
      </c>
      <c r="AM10" s="141">
        <v>0</v>
      </c>
      <c r="AN10" s="141">
        <v>0</v>
      </c>
      <c r="AO10" s="99">
        <v>0.43</v>
      </c>
    </row>
    <row r="11" spans="2:41" ht="15" customHeight="1" thickBot="1" x14ac:dyDescent="0.25">
      <c r="B11" s="112" t="s">
        <v>16</v>
      </c>
      <c r="C11" s="114">
        <v>0</v>
      </c>
      <c r="D11" s="58">
        <v>0</v>
      </c>
      <c r="E11" s="58">
        <v>0</v>
      </c>
      <c r="F11" s="58">
        <v>0</v>
      </c>
      <c r="G11" s="58">
        <v>0</v>
      </c>
      <c r="H11" s="58">
        <v>1.2555928697575292</v>
      </c>
      <c r="I11" s="58">
        <v>0.75053477908091759</v>
      </c>
      <c r="J11" s="58">
        <v>0.7396874847320456</v>
      </c>
      <c r="K11" s="58">
        <v>0.73275355420663957</v>
      </c>
      <c r="L11" s="58">
        <v>0.36237494740778831</v>
      </c>
      <c r="M11" s="58">
        <v>0.45430588501677927</v>
      </c>
      <c r="N11" s="58">
        <v>8.4182050581123657E-2</v>
      </c>
      <c r="O11" s="58">
        <v>0.27363403654338425</v>
      </c>
      <c r="P11" s="58">
        <v>1.3634206290703528</v>
      </c>
      <c r="Q11" s="58">
        <v>1.2916670181980781</v>
      </c>
      <c r="R11" s="58">
        <v>1.1745666736495681</v>
      </c>
      <c r="S11" s="58">
        <v>1.0037693430036778</v>
      </c>
      <c r="T11" s="58">
        <v>1.5197633927127543</v>
      </c>
      <c r="U11" s="58">
        <v>5.0182458511702306</v>
      </c>
      <c r="V11" s="58">
        <v>6.3554131248272068</v>
      </c>
      <c r="W11" s="58">
        <v>4.8561411104367753</v>
      </c>
      <c r="X11" s="58">
        <v>2.1287832217573865</v>
      </c>
      <c r="Y11" s="58">
        <v>1.9043301714198337</v>
      </c>
      <c r="Z11" s="58">
        <v>1.2062694548025863</v>
      </c>
      <c r="AA11" s="58">
        <v>0.94859653344110362</v>
      </c>
      <c r="AB11" s="58">
        <v>0.39554083386657635</v>
      </c>
      <c r="AC11" s="58">
        <v>0.94921126286158808</v>
      </c>
      <c r="AD11" s="58">
        <v>0.8008116766395309</v>
      </c>
      <c r="AE11" s="58">
        <v>0.36919614391555888</v>
      </c>
      <c r="AF11" s="58">
        <v>0.53887878446458171</v>
      </c>
      <c r="AG11" s="58">
        <v>1.33</v>
      </c>
      <c r="AH11" s="58">
        <v>0.96</v>
      </c>
      <c r="AI11" s="58">
        <v>0.19</v>
      </c>
      <c r="AJ11" s="141">
        <v>0.33</v>
      </c>
      <c r="AK11" s="141">
        <v>0.44</v>
      </c>
      <c r="AL11" s="141">
        <v>0.57999999999999996</v>
      </c>
      <c r="AM11" s="141">
        <v>1.81</v>
      </c>
      <c r="AN11" s="141">
        <v>0</v>
      </c>
      <c r="AO11" s="99">
        <v>0.52</v>
      </c>
    </row>
    <row r="12" spans="2:41" ht="15" customHeight="1" thickBot="1" x14ac:dyDescent="0.25">
      <c r="B12" s="113" t="s">
        <v>17</v>
      </c>
      <c r="C12" s="115">
        <v>100</v>
      </c>
      <c r="D12" s="40">
        <v>100</v>
      </c>
      <c r="E12" s="40">
        <v>100</v>
      </c>
      <c r="F12" s="40">
        <v>99.999999999999972</v>
      </c>
      <c r="G12" s="40">
        <v>100</v>
      </c>
      <c r="H12" s="40">
        <v>100.00000000000001</v>
      </c>
      <c r="I12" s="40">
        <v>100</v>
      </c>
      <c r="J12" s="40">
        <v>100</v>
      </c>
      <c r="K12" s="40">
        <v>100</v>
      </c>
      <c r="L12" s="40">
        <v>100</v>
      </c>
      <c r="M12" s="40">
        <v>100</v>
      </c>
      <c r="N12" s="40">
        <v>100</v>
      </c>
      <c r="O12" s="40">
        <v>99.999999999999986</v>
      </c>
      <c r="P12" s="40">
        <v>100</v>
      </c>
      <c r="Q12" s="40">
        <v>100.00000000000001</v>
      </c>
      <c r="R12" s="40">
        <v>100.00000000000001</v>
      </c>
      <c r="S12" s="40">
        <v>100</v>
      </c>
      <c r="T12" s="40">
        <v>100</v>
      </c>
      <c r="U12" s="40">
        <v>100.00000000000001</v>
      </c>
      <c r="V12" s="40">
        <v>100</v>
      </c>
      <c r="W12" s="40">
        <v>100</v>
      </c>
      <c r="X12" s="40">
        <v>100</v>
      </c>
      <c r="Y12" s="40">
        <v>100</v>
      </c>
      <c r="Z12" s="40">
        <v>99.999999999999986</v>
      </c>
      <c r="AA12" s="40">
        <v>100</v>
      </c>
      <c r="AB12" s="40">
        <v>99.999999999999986</v>
      </c>
      <c r="AC12" s="40">
        <v>99.999999999999986</v>
      </c>
      <c r="AD12" s="40">
        <v>100.00000000000001</v>
      </c>
      <c r="AE12" s="40">
        <v>100</v>
      </c>
      <c r="AF12" s="40">
        <v>100</v>
      </c>
      <c r="AG12" s="40">
        <v>100</v>
      </c>
      <c r="AH12" s="40">
        <v>100</v>
      </c>
      <c r="AI12" s="40">
        <v>100</v>
      </c>
      <c r="AJ12" s="123">
        <f>SUM(AJ5:AJ11)</f>
        <v>100</v>
      </c>
      <c r="AK12" s="123">
        <v>100.01</v>
      </c>
      <c r="AL12" s="123">
        <f>SUM(AL5:AL11)</f>
        <v>100</v>
      </c>
      <c r="AM12" s="123">
        <f>SUM(AM5:AM11)</f>
        <v>100.01</v>
      </c>
      <c r="AN12" s="123">
        <v>100</v>
      </c>
      <c r="AO12" s="41">
        <f>SUM(AO5:AO11)</f>
        <v>100</v>
      </c>
    </row>
    <row r="13" spans="2:41" ht="15" customHeight="1" thickBot="1" x14ac:dyDescent="0.25">
      <c r="B13" s="11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</row>
    <row r="14" spans="2:41" ht="15" customHeight="1" thickBot="1" x14ac:dyDescent="0.25">
      <c r="B14" s="116" t="s">
        <v>37</v>
      </c>
      <c r="C14" s="60">
        <v>1980</v>
      </c>
      <c r="D14" s="60">
        <v>1985</v>
      </c>
      <c r="E14" s="60">
        <v>1986</v>
      </c>
      <c r="F14" s="60">
        <v>1987</v>
      </c>
      <c r="G14" s="60">
        <v>1988</v>
      </c>
      <c r="H14" s="60">
        <v>1989</v>
      </c>
      <c r="I14" s="60">
        <v>1990</v>
      </c>
      <c r="J14" s="60">
        <v>1991</v>
      </c>
      <c r="K14" s="60">
        <v>1992</v>
      </c>
      <c r="L14" s="60">
        <v>1993</v>
      </c>
      <c r="M14" s="60">
        <v>1994</v>
      </c>
      <c r="N14" s="60">
        <v>1995</v>
      </c>
      <c r="O14" s="60">
        <v>1996</v>
      </c>
      <c r="P14" s="60">
        <v>1997</v>
      </c>
      <c r="Q14" s="60">
        <v>1998</v>
      </c>
      <c r="R14" s="60">
        <v>1999</v>
      </c>
      <c r="S14" s="60">
        <v>2000</v>
      </c>
      <c r="T14" s="60">
        <v>2001</v>
      </c>
      <c r="U14" s="60">
        <v>2002</v>
      </c>
      <c r="V14" s="60">
        <v>2003</v>
      </c>
      <c r="W14" s="60">
        <v>2004</v>
      </c>
      <c r="X14" s="60">
        <v>2005</v>
      </c>
      <c r="Y14" s="60">
        <v>2006</v>
      </c>
      <c r="Z14" s="60">
        <v>2007</v>
      </c>
      <c r="AA14" s="60">
        <v>2008</v>
      </c>
      <c r="AB14" s="60">
        <v>2009</v>
      </c>
      <c r="AC14" s="60">
        <v>2010</v>
      </c>
      <c r="AD14" s="60">
        <v>2011</v>
      </c>
      <c r="AE14" s="60">
        <v>2012</v>
      </c>
      <c r="AF14" s="60">
        <v>2013</v>
      </c>
      <c r="AG14" s="60">
        <v>2014</v>
      </c>
      <c r="AH14" s="60">
        <v>2015</v>
      </c>
      <c r="AI14" s="60">
        <v>2016</v>
      </c>
      <c r="AJ14" s="96">
        <v>2017</v>
      </c>
      <c r="AK14" s="96">
        <v>2018</v>
      </c>
      <c r="AL14" s="96">
        <v>2019</v>
      </c>
      <c r="AM14" s="96">
        <v>2020</v>
      </c>
      <c r="AN14" s="96">
        <v>2021</v>
      </c>
      <c r="AO14" s="61">
        <v>2022</v>
      </c>
    </row>
    <row r="15" spans="2:41" ht="15" customHeight="1" x14ac:dyDescent="0.2">
      <c r="B15" s="112" t="s">
        <v>18</v>
      </c>
      <c r="C15" s="58">
        <v>1.9218139339585061</v>
      </c>
      <c r="D15" s="58">
        <v>0.64128473831047839</v>
      </c>
      <c r="E15" s="58">
        <v>0.37649679754942916</v>
      </c>
      <c r="F15" s="58">
        <v>2.3854187382758121</v>
      </c>
      <c r="G15" s="58">
        <v>1.1116205668465164</v>
      </c>
      <c r="H15" s="58">
        <v>3.0595337350796283</v>
      </c>
      <c r="I15" s="58">
        <v>1.8826334375492026</v>
      </c>
      <c r="J15" s="58">
        <v>2.9331988733178007</v>
      </c>
      <c r="K15" s="58">
        <v>3.7922008998033938</v>
      </c>
      <c r="L15" s="58">
        <v>2.263959274985162</v>
      </c>
      <c r="M15" s="58">
        <v>2.5490609833298166</v>
      </c>
      <c r="N15" s="58">
        <v>2.5944528806344014</v>
      </c>
      <c r="O15" s="58">
        <v>0.63631787498225278</v>
      </c>
      <c r="P15" s="58">
        <v>2.5737172935404744</v>
      </c>
      <c r="Q15" s="58">
        <v>2.4537802206249761</v>
      </c>
      <c r="R15" s="58">
        <v>1.9802235653054512</v>
      </c>
      <c r="S15" s="58">
        <v>4.4927128630047086</v>
      </c>
      <c r="T15" s="58">
        <v>1.8537968252341794</v>
      </c>
      <c r="U15" s="58">
        <v>3.6917213635401227</v>
      </c>
      <c r="V15" s="58">
        <v>17.464934467693723</v>
      </c>
      <c r="W15" s="58">
        <v>11.887480077557939</v>
      </c>
      <c r="X15" s="58">
        <v>19.35450916292082</v>
      </c>
      <c r="Y15" s="58">
        <v>20.994910470922147</v>
      </c>
      <c r="Z15" s="58">
        <v>21.231325766989755</v>
      </c>
      <c r="AA15" s="58">
        <v>19.042445255766019</v>
      </c>
      <c r="AB15" s="58">
        <v>22.919397543296149</v>
      </c>
      <c r="AC15" s="58">
        <v>17.97601518146098</v>
      </c>
      <c r="AD15" s="58">
        <v>16.697270493475617</v>
      </c>
      <c r="AE15" s="58">
        <v>9.5008462198316845</v>
      </c>
      <c r="AF15" s="58">
        <v>19.900782430043023</v>
      </c>
      <c r="AG15" s="58">
        <v>16.5</v>
      </c>
      <c r="AH15" s="58">
        <v>24.02</v>
      </c>
      <c r="AI15" s="58">
        <v>14.48</v>
      </c>
      <c r="AJ15" s="141">
        <v>15.17</v>
      </c>
      <c r="AK15" s="141">
        <v>19.59</v>
      </c>
      <c r="AL15" s="141">
        <v>22.54</v>
      </c>
      <c r="AM15" s="141">
        <v>45.59</v>
      </c>
      <c r="AN15" s="141">
        <v>33.200000000000003</v>
      </c>
      <c r="AO15" s="99">
        <v>21.27</v>
      </c>
    </row>
    <row r="16" spans="2:41" ht="15" customHeight="1" x14ac:dyDescent="0.2">
      <c r="B16" s="112" t="s">
        <v>19</v>
      </c>
      <c r="C16" s="58">
        <v>0.48018432187422616</v>
      </c>
      <c r="D16" s="58">
        <v>0</v>
      </c>
      <c r="E16" s="58">
        <v>0.35421888053467004</v>
      </c>
      <c r="F16" s="58">
        <v>1.0669346992964144</v>
      </c>
      <c r="G16" s="58">
        <v>0.37587170245889401</v>
      </c>
      <c r="H16" s="58">
        <v>1.4126201808913701</v>
      </c>
      <c r="I16" s="58">
        <v>0</v>
      </c>
      <c r="J16" s="58">
        <v>2.9262440449281915</v>
      </c>
      <c r="K16" s="58">
        <v>0.6838988263958411</v>
      </c>
      <c r="L16" s="58">
        <v>2.2782267269323837</v>
      </c>
      <c r="M16" s="58">
        <v>0</v>
      </c>
      <c r="N16" s="58">
        <v>1.3549818946384766</v>
      </c>
      <c r="O16" s="58">
        <v>0</v>
      </c>
      <c r="P16" s="58">
        <v>3.3658268601798853</v>
      </c>
      <c r="Q16" s="58">
        <v>0.78256524580082254</v>
      </c>
      <c r="R16" s="58">
        <v>2.0202150509891443</v>
      </c>
      <c r="S16" s="58">
        <v>2.2304913138480842</v>
      </c>
      <c r="T16" s="58">
        <v>1.8768518755710395</v>
      </c>
      <c r="U16" s="58">
        <v>0</v>
      </c>
      <c r="V16" s="58">
        <v>5.1724534375718552</v>
      </c>
      <c r="W16" s="58">
        <v>0</v>
      </c>
      <c r="X16" s="58">
        <v>0</v>
      </c>
      <c r="Y16" s="58">
        <v>5.6234070095599522</v>
      </c>
      <c r="Z16" s="58">
        <v>3.2764476845331783</v>
      </c>
      <c r="AA16" s="58">
        <v>1.9125530266111701</v>
      </c>
      <c r="AB16" s="58">
        <v>4.1416728156604021</v>
      </c>
      <c r="AC16" s="58">
        <v>0</v>
      </c>
      <c r="AD16" s="58">
        <v>0</v>
      </c>
      <c r="AE16" s="58">
        <v>0</v>
      </c>
      <c r="AF16" s="58">
        <v>0</v>
      </c>
      <c r="AG16" s="58">
        <v>2.2599999999999998</v>
      </c>
      <c r="AH16" s="58">
        <v>2.8</v>
      </c>
      <c r="AI16" s="58">
        <v>2.2799999999999998</v>
      </c>
      <c r="AJ16" s="141">
        <v>2.41</v>
      </c>
      <c r="AK16" s="141">
        <v>12.2</v>
      </c>
      <c r="AL16" s="141">
        <v>5.31</v>
      </c>
      <c r="AM16" s="141">
        <v>0.85</v>
      </c>
      <c r="AN16" s="141">
        <v>1.1200000000000001</v>
      </c>
      <c r="AO16" s="99">
        <v>0.91</v>
      </c>
    </row>
    <row r="17" spans="2:41" ht="15" customHeight="1" x14ac:dyDescent="0.2">
      <c r="B17" s="112" t="s">
        <v>53</v>
      </c>
      <c r="C17" s="58">
        <v>85.152506971285831</v>
      </c>
      <c r="D17" s="58">
        <v>81.033547916440753</v>
      </c>
      <c r="E17" s="58">
        <v>76.678362573099406</v>
      </c>
      <c r="F17" s="58">
        <v>73.27180766150488</v>
      </c>
      <c r="G17" s="58">
        <v>75.386001578128003</v>
      </c>
      <c r="H17" s="58">
        <v>71.471087986660052</v>
      </c>
      <c r="I17" s="58">
        <v>69.056883870532403</v>
      </c>
      <c r="J17" s="58">
        <v>68.544470331861234</v>
      </c>
      <c r="K17" s="58">
        <v>68.568395913493433</v>
      </c>
      <c r="L17" s="58">
        <v>75.186618271469669</v>
      </c>
      <c r="M17" s="58">
        <v>73.382570162481528</v>
      </c>
      <c r="N17" s="58">
        <v>61.990421679710316</v>
      </c>
      <c r="O17" s="58">
        <v>58.560605082798766</v>
      </c>
      <c r="P17" s="58">
        <v>55.940182951757976</v>
      </c>
      <c r="Q17" s="58">
        <v>52.315024791482486</v>
      </c>
      <c r="R17" s="58">
        <v>36.818612811465947</v>
      </c>
      <c r="S17" s="58">
        <v>32.933099683418789</v>
      </c>
      <c r="T17" s="58">
        <v>37.302217554286102</v>
      </c>
      <c r="U17" s="58">
        <v>32.769849671818754</v>
      </c>
      <c r="V17" s="58">
        <v>31.317544263048973</v>
      </c>
      <c r="W17" s="58">
        <v>42.591897022546618</v>
      </c>
      <c r="X17" s="58">
        <v>30.339798195706159</v>
      </c>
      <c r="Y17" s="58">
        <v>27.595217611539478</v>
      </c>
      <c r="Z17" s="58">
        <v>26.656173197470522</v>
      </c>
      <c r="AA17" s="58">
        <v>40.031795994343824</v>
      </c>
      <c r="AB17" s="58">
        <v>37.223837840184039</v>
      </c>
      <c r="AC17" s="58">
        <v>46.208965566115737</v>
      </c>
      <c r="AD17" s="58">
        <v>49.866496349717472</v>
      </c>
      <c r="AE17" s="58">
        <v>54.117883445776236</v>
      </c>
      <c r="AF17" s="58">
        <v>44.128911255395757</v>
      </c>
      <c r="AG17" s="58">
        <v>39.71</v>
      </c>
      <c r="AH17" s="58">
        <v>37.54</v>
      </c>
      <c r="AI17" s="58">
        <v>53.08</v>
      </c>
      <c r="AJ17" s="141">
        <v>52.38</v>
      </c>
      <c r="AK17" s="141">
        <v>37.93</v>
      </c>
      <c r="AL17" s="141">
        <v>41.62</v>
      </c>
      <c r="AM17" s="141">
        <v>28.41</v>
      </c>
      <c r="AN17" s="141">
        <v>48.8</v>
      </c>
      <c r="AO17" s="99">
        <v>56.29</v>
      </c>
    </row>
    <row r="18" spans="2:41" ht="15" customHeight="1" thickBot="1" x14ac:dyDescent="0.25">
      <c r="B18" s="112" t="s">
        <v>20</v>
      </c>
      <c r="C18" s="58">
        <v>12.445494772881428</v>
      </c>
      <c r="D18" s="58">
        <v>18.325167345248776</v>
      </c>
      <c r="E18" s="58">
        <v>22.590921748816488</v>
      </c>
      <c r="F18" s="58">
        <v>23.275838900922885</v>
      </c>
      <c r="G18" s="58">
        <v>23.126506152566588</v>
      </c>
      <c r="H18" s="58">
        <v>24.056758097368949</v>
      </c>
      <c r="I18" s="58">
        <v>29.060482691918399</v>
      </c>
      <c r="J18" s="58">
        <v>25.596086749892784</v>
      </c>
      <c r="K18" s="58">
        <v>26.95550436030733</v>
      </c>
      <c r="L18" s="58">
        <v>20.271195726612792</v>
      </c>
      <c r="M18" s="58">
        <v>24.068368854188648</v>
      </c>
      <c r="N18" s="58">
        <v>34.060143545016807</v>
      </c>
      <c r="O18" s="58">
        <v>40.80307704221898</v>
      </c>
      <c r="P18" s="58">
        <v>38.120272894521669</v>
      </c>
      <c r="Q18" s="58">
        <v>44.448629742091711</v>
      </c>
      <c r="R18" s="58">
        <v>59.180948572239458</v>
      </c>
      <c r="S18" s="58">
        <v>60.343696139728422</v>
      </c>
      <c r="T18" s="58">
        <v>58.967133744908672</v>
      </c>
      <c r="U18" s="58">
        <v>63.538428964641113</v>
      </c>
      <c r="V18" s="58">
        <v>46.045067831685444</v>
      </c>
      <c r="W18" s="58">
        <v>45.520622899895443</v>
      </c>
      <c r="X18" s="58">
        <v>50.305692641373021</v>
      </c>
      <c r="Y18" s="58">
        <v>45.78646490797842</v>
      </c>
      <c r="Z18" s="58">
        <v>48.836053351006541</v>
      </c>
      <c r="AA18" s="58">
        <v>39.013205723278979</v>
      </c>
      <c r="AB18" s="58">
        <v>35.715091800859412</v>
      </c>
      <c r="AC18" s="58">
        <v>35.815019252423284</v>
      </c>
      <c r="AD18" s="58">
        <v>33.436233156806914</v>
      </c>
      <c r="AE18" s="58">
        <v>36.381270334392077</v>
      </c>
      <c r="AF18" s="58">
        <v>35.970306314561221</v>
      </c>
      <c r="AG18" s="58">
        <v>41.54</v>
      </c>
      <c r="AH18" s="58">
        <v>35.64</v>
      </c>
      <c r="AI18" s="58">
        <v>30.16</v>
      </c>
      <c r="AJ18" s="141">
        <v>30.04</v>
      </c>
      <c r="AK18" s="141">
        <v>30.28</v>
      </c>
      <c r="AL18" s="141">
        <f>2.28+28.25</f>
        <v>30.53</v>
      </c>
      <c r="AM18" s="141">
        <f>23.66+1.48</f>
        <v>25.14</v>
      </c>
      <c r="AN18" s="141">
        <v>16.88</v>
      </c>
      <c r="AO18" s="99">
        <f>1.21+20.32</f>
        <v>21.53</v>
      </c>
    </row>
    <row r="19" spans="2:41" ht="15" customHeight="1" thickBot="1" x14ac:dyDescent="0.25">
      <c r="B19" s="113" t="s">
        <v>17</v>
      </c>
      <c r="C19" s="40">
        <v>100</v>
      </c>
      <c r="D19" s="40">
        <v>100</v>
      </c>
      <c r="E19" s="40">
        <v>99.999999999999986</v>
      </c>
      <c r="F19" s="40">
        <v>100</v>
      </c>
      <c r="G19" s="40">
        <v>100</v>
      </c>
      <c r="H19" s="40">
        <v>100</v>
      </c>
      <c r="I19" s="40">
        <v>100</v>
      </c>
      <c r="J19" s="40">
        <v>100</v>
      </c>
      <c r="K19" s="40">
        <v>100</v>
      </c>
      <c r="L19" s="40">
        <v>100</v>
      </c>
      <c r="M19" s="40">
        <v>99.999999999999986</v>
      </c>
      <c r="N19" s="40">
        <v>100</v>
      </c>
      <c r="O19" s="40">
        <v>100</v>
      </c>
      <c r="P19" s="40">
        <v>100</v>
      </c>
      <c r="Q19" s="40">
        <v>100</v>
      </c>
      <c r="R19" s="40">
        <v>100</v>
      </c>
      <c r="S19" s="40">
        <v>100</v>
      </c>
      <c r="T19" s="40">
        <v>100</v>
      </c>
      <c r="U19" s="40">
        <v>100</v>
      </c>
      <c r="V19" s="40">
        <v>100</v>
      </c>
      <c r="W19" s="40">
        <v>100</v>
      </c>
      <c r="X19" s="40">
        <v>100</v>
      </c>
      <c r="Y19" s="40">
        <v>100</v>
      </c>
      <c r="Z19" s="40">
        <v>100</v>
      </c>
      <c r="AA19" s="40">
        <v>100</v>
      </c>
      <c r="AB19" s="40">
        <v>100</v>
      </c>
      <c r="AC19" s="40">
        <v>100</v>
      </c>
      <c r="AD19" s="40">
        <v>100</v>
      </c>
      <c r="AE19" s="40">
        <v>100</v>
      </c>
      <c r="AF19" s="40">
        <v>100</v>
      </c>
      <c r="AG19" s="40">
        <v>100</v>
      </c>
      <c r="AH19" s="40">
        <v>100</v>
      </c>
      <c r="AI19" s="40">
        <v>100</v>
      </c>
      <c r="AJ19" s="123">
        <f>SUM(AJ15:AJ18)</f>
        <v>100</v>
      </c>
      <c r="AK19" s="123">
        <v>100</v>
      </c>
      <c r="AL19" s="123">
        <f>SUM(AL15:AL18)</f>
        <v>100</v>
      </c>
      <c r="AM19" s="123">
        <f>SUM(AM15:AM18)</f>
        <v>99.990000000000009</v>
      </c>
      <c r="AN19" s="123">
        <v>100</v>
      </c>
      <c r="AO19" s="41">
        <f>SUM(AO15:AO18)</f>
        <v>100</v>
      </c>
    </row>
    <row r="20" spans="2:41" ht="12" customHeight="1" x14ac:dyDescent="0.2"/>
    <row r="21" spans="2:41" ht="12" customHeight="1" x14ac:dyDescent="0.2">
      <c r="B21" s="35" t="s">
        <v>54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</row>
  </sheetData>
  <sheetProtection selectLockedCells="1" selectUnlockedCells="1"/>
  <mergeCells count="1">
    <mergeCell ref="B2:AO2"/>
  </mergeCells>
  <pageMargins left="0.7" right="0.7" top="0.75" bottom="0.75" header="0.3" footer="0.3"/>
  <pageSetup paperSize="9" orientation="portrait" horizontalDpi="4294967292" verticalDpi="429496729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O21"/>
  <sheetViews>
    <sheetView showGridLines="0" zoomScale="110" zoomScaleNormal="110" workbookViewId="0">
      <pane xSplit="2" ySplit="4" topLeftCell="T5" activePane="bottomRight" state="frozen"/>
      <selection pane="topRight" activeCell="C1" sqref="C1"/>
      <selection pane="bottomLeft" activeCell="A5" sqref="A5"/>
      <selection pane="bottomRight" activeCell="B2" sqref="B2:AO2"/>
    </sheetView>
  </sheetViews>
  <sheetFormatPr defaultColWidth="11.42578125" defaultRowHeight="12.75" x14ac:dyDescent="0.2"/>
  <cols>
    <col min="1" max="1" width="7.85546875" customWidth="1"/>
    <col min="2" max="2" width="29.7109375" customWidth="1"/>
    <col min="3" max="41" width="6.42578125" customWidth="1"/>
  </cols>
  <sheetData>
    <row r="1" spans="2:41" ht="87" customHeight="1" thickBot="1" x14ac:dyDescent="0.25"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2:41" ht="21.95" customHeight="1" thickBot="1" x14ac:dyDescent="0.25">
      <c r="B2" s="167" t="s">
        <v>44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9"/>
    </row>
    <row r="3" spans="2:41" ht="13.5" thickBot="1" x14ac:dyDescent="0.25"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</row>
    <row r="4" spans="2:41" ht="15" customHeight="1" thickBot="1" x14ac:dyDescent="0.25">
      <c r="B4" s="116" t="s">
        <v>36</v>
      </c>
      <c r="C4" s="37">
        <v>1980</v>
      </c>
      <c r="D4" s="60">
        <v>1985</v>
      </c>
      <c r="E4" s="60">
        <v>1986</v>
      </c>
      <c r="F4" s="60">
        <v>1987</v>
      </c>
      <c r="G4" s="60">
        <v>1988</v>
      </c>
      <c r="H4" s="60">
        <v>1989</v>
      </c>
      <c r="I4" s="60">
        <v>1990</v>
      </c>
      <c r="J4" s="60">
        <v>1991</v>
      </c>
      <c r="K4" s="60">
        <v>1992</v>
      </c>
      <c r="L4" s="60">
        <v>1993</v>
      </c>
      <c r="M4" s="60">
        <v>1994</v>
      </c>
      <c r="N4" s="60">
        <v>1995</v>
      </c>
      <c r="O4" s="60">
        <v>1996</v>
      </c>
      <c r="P4" s="60">
        <v>1997</v>
      </c>
      <c r="Q4" s="60">
        <v>1998</v>
      </c>
      <c r="R4" s="60">
        <v>1999</v>
      </c>
      <c r="S4" s="60">
        <v>2000</v>
      </c>
      <c r="T4" s="60">
        <v>2001</v>
      </c>
      <c r="U4" s="60">
        <v>2002</v>
      </c>
      <c r="V4" s="60">
        <v>2003</v>
      </c>
      <c r="W4" s="60">
        <v>2004</v>
      </c>
      <c r="X4" s="60">
        <v>2005</v>
      </c>
      <c r="Y4" s="60">
        <v>2006</v>
      </c>
      <c r="Z4" s="60">
        <v>2007</v>
      </c>
      <c r="AA4" s="60">
        <v>2008</v>
      </c>
      <c r="AB4" s="60">
        <v>2009</v>
      </c>
      <c r="AC4" s="60">
        <v>2010</v>
      </c>
      <c r="AD4" s="60">
        <v>2011</v>
      </c>
      <c r="AE4" s="60">
        <v>2012</v>
      </c>
      <c r="AF4" s="60">
        <v>2013</v>
      </c>
      <c r="AG4" s="60">
        <v>2014</v>
      </c>
      <c r="AH4" s="60">
        <v>2015</v>
      </c>
      <c r="AI4" s="60">
        <v>2016</v>
      </c>
      <c r="AJ4" s="96">
        <v>2017</v>
      </c>
      <c r="AK4" s="96">
        <v>2018</v>
      </c>
      <c r="AL4" s="96">
        <v>2019</v>
      </c>
      <c r="AM4" s="96">
        <v>2020</v>
      </c>
      <c r="AN4" s="96">
        <v>2021</v>
      </c>
      <c r="AO4" s="61">
        <v>2022</v>
      </c>
    </row>
    <row r="5" spans="2:41" ht="15" customHeight="1" x14ac:dyDescent="0.2">
      <c r="B5" s="112" t="s">
        <v>10</v>
      </c>
      <c r="C5" s="114">
        <v>12.737524709864251</v>
      </c>
      <c r="D5" s="58">
        <v>11.703157021713913</v>
      </c>
      <c r="E5" s="58">
        <v>12.091946867713981</v>
      </c>
      <c r="F5" s="58">
        <v>14.211669058679327</v>
      </c>
      <c r="G5" s="58">
        <v>10.753578668104714</v>
      </c>
      <c r="H5" s="58">
        <v>11.254440233100892</v>
      </c>
      <c r="I5" s="58">
        <v>12.724253347575102</v>
      </c>
      <c r="J5" s="58">
        <v>10.750229263819243</v>
      </c>
      <c r="K5" s="58">
        <v>11.985536733496408</v>
      </c>
      <c r="L5" s="58">
        <v>13.195024241625287</v>
      </c>
      <c r="M5" s="58">
        <v>10.428238597790534</v>
      </c>
      <c r="N5" s="58">
        <v>14.907717578788063</v>
      </c>
      <c r="O5" s="58">
        <v>11.059789719709924</v>
      </c>
      <c r="P5" s="58">
        <v>9.7446000849151435</v>
      </c>
      <c r="Q5" s="58">
        <v>10.654832812598498</v>
      </c>
      <c r="R5" s="58">
        <v>10.187070669930186</v>
      </c>
      <c r="S5" s="58">
        <v>9.2447242463660118</v>
      </c>
      <c r="T5" s="58">
        <v>8.0476105322930298</v>
      </c>
      <c r="U5" s="58">
        <v>5.7762700186130642</v>
      </c>
      <c r="V5" s="58">
        <v>5.694486762934508</v>
      </c>
      <c r="W5" s="58">
        <v>7.4034384249550316</v>
      </c>
      <c r="X5" s="58">
        <v>6.0082632495123844</v>
      </c>
      <c r="Y5" s="58">
        <v>5.7700292718152388</v>
      </c>
      <c r="Z5" s="58">
        <v>6.9943969470298848</v>
      </c>
      <c r="AA5" s="58">
        <v>7.9308137089874942</v>
      </c>
      <c r="AB5" s="58">
        <v>5.4137005790082062</v>
      </c>
      <c r="AC5" s="58">
        <v>4.989178959098151</v>
      </c>
      <c r="AD5" s="58">
        <v>5.3135814933284147</v>
      </c>
      <c r="AE5" s="58">
        <v>5.4855504618172475</v>
      </c>
      <c r="AF5" s="58">
        <v>4.0579591844860836</v>
      </c>
      <c r="AG5" s="58">
        <v>3.71</v>
      </c>
      <c r="AH5" s="58">
        <v>4.45</v>
      </c>
      <c r="AI5" s="58">
        <v>4.43</v>
      </c>
      <c r="AJ5" s="141">
        <v>4.17</v>
      </c>
      <c r="AK5" s="141">
        <v>4.4400000000000004</v>
      </c>
      <c r="AL5" s="141">
        <v>5.93</v>
      </c>
      <c r="AM5" s="141">
        <v>5.93</v>
      </c>
      <c r="AN5" s="141">
        <v>4.3099999999999996</v>
      </c>
      <c r="AO5" s="99">
        <v>5.33</v>
      </c>
    </row>
    <row r="6" spans="2:41" ht="15" customHeight="1" x14ac:dyDescent="0.2">
      <c r="B6" s="112" t="s">
        <v>11</v>
      </c>
      <c r="C6" s="114">
        <v>60.039681671298631</v>
      </c>
      <c r="D6" s="58">
        <v>58.953008275687992</v>
      </c>
      <c r="E6" s="58">
        <v>59.36515621802797</v>
      </c>
      <c r="F6" s="58">
        <v>55.202273685879199</v>
      </c>
      <c r="G6" s="58">
        <v>51.813047392976998</v>
      </c>
      <c r="H6" s="58">
        <v>53.584359890348175</v>
      </c>
      <c r="I6" s="58">
        <v>53.229069852700746</v>
      </c>
      <c r="J6" s="58">
        <v>55.984273477590683</v>
      </c>
      <c r="K6" s="58">
        <v>54.504720755320854</v>
      </c>
      <c r="L6" s="58">
        <v>48.476476102591143</v>
      </c>
      <c r="M6" s="58">
        <v>53.724233166697523</v>
      </c>
      <c r="N6" s="58">
        <v>52.030957242902367</v>
      </c>
      <c r="O6" s="58">
        <v>52.703603729553592</v>
      </c>
      <c r="P6" s="58">
        <v>55.76709756347239</v>
      </c>
      <c r="Q6" s="58">
        <v>55.812160464992232</v>
      </c>
      <c r="R6" s="58">
        <v>51.819370157499577</v>
      </c>
      <c r="S6" s="58">
        <v>52.483803341626356</v>
      </c>
      <c r="T6" s="58">
        <v>53.741925566190751</v>
      </c>
      <c r="U6" s="58">
        <v>51.397255729458244</v>
      </c>
      <c r="V6" s="58">
        <v>54.685582319825279</v>
      </c>
      <c r="W6" s="58">
        <v>55.405196432980006</v>
      </c>
      <c r="X6" s="58">
        <v>57.470271177198462</v>
      </c>
      <c r="Y6" s="58">
        <v>59.092444776850762</v>
      </c>
      <c r="Z6" s="58">
        <v>61.002322666814067</v>
      </c>
      <c r="AA6" s="58">
        <v>63.318128002183705</v>
      </c>
      <c r="AB6" s="58">
        <v>59.737014158764367</v>
      </c>
      <c r="AC6" s="58">
        <v>64.44571783206419</v>
      </c>
      <c r="AD6" s="58">
        <v>62.812210287200941</v>
      </c>
      <c r="AE6" s="58">
        <v>64.42587258441857</v>
      </c>
      <c r="AF6" s="58">
        <v>61.36840774501303</v>
      </c>
      <c r="AG6" s="58">
        <v>65.900000000000006</v>
      </c>
      <c r="AH6" s="58">
        <v>65.69</v>
      </c>
      <c r="AI6" s="58">
        <v>61.97</v>
      </c>
      <c r="AJ6" s="141">
        <v>63.51</v>
      </c>
      <c r="AK6" s="141">
        <v>63.66</v>
      </c>
      <c r="AL6" s="141">
        <v>58.19</v>
      </c>
      <c r="AM6" s="141">
        <v>58.19</v>
      </c>
      <c r="AN6" s="141">
        <v>61.47</v>
      </c>
      <c r="AO6" s="99">
        <v>58.71</v>
      </c>
    </row>
    <row r="7" spans="2:41" ht="15" customHeight="1" x14ac:dyDescent="0.2">
      <c r="B7" s="112" t="s">
        <v>12</v>
      </c>
      <c r="C7" s="114">
        <v>6.2648168005193625</v>
      </c>
      <c r="D7" s="58">
        <v>4.4115967810758994</v>
      </c>
      <c r="E7" s="58">
        <v>5.1515492113446477</v>
      </c>
      <c r="F7" s="58">
        <v>6.4202185931568625</v>
      </c>
      <c r="G7" s="58">
        <v>9.3052593059815401</v>
      </c>
      <c r="H7" s="58">
        <v>7.521517858763775</v>
      </c>
      <c r="I7" s="58">
        <v>9.0902245060134472</v>
      </c>
      <c r="J7" s="58">
        <v>8.9715322627851162</v>
      </c>
      <c r="K7" s="58">
        <v>10.205442394592659</v>
      </c>
      <c r="L7" s="58">
        <v>11.70610508122043</v>
      </c>
      <c r="M7" s="58">
        <v>7.2864592976609268</v>
      </c>
      <c r="N7" s="58">
        <v>11.079568258841082</v>
      </c>
      <c r="O7" s="58">
        <v>14.169543412878502</v>
      </c>
      <c r="P7" s="58">
        <v>14.419128394717809</v>
      </c>
      <c r="Q7" s="58">
        <v>13.02941599574576</v>
      </c>
      <c r="R7" s="58">
        <v>15.484472059366544</v>
      </c>
      <c r="S7" s="58">
        <v>13.898974527360672</v>
      </c>
      <c r="T7" s="58">
        <v>14.992015761420285</v>
      </c>
      <c r="U7" s="58">
        <v>14.588686383435491</v>
      </c>
      <c r="V7" s="58">
        <v>16.195009297411815</v>
      </c>
      <c r="W7" s="58">
        <v>14.694559670536275</v>
      </c>
      <c r="X7" s="58">
        <v>15.043728109729242</v>
      </c>
      <c r="Y7" s="58">
        <v>15.774284645836826</v>
      </c>
      <c r="Z7" s="58">
        <v>9.7494475346905354</v>
      </c>
      <c r="AA7" s="58">
        <v>9.4671772343903093</v>
      </c>
      <c r="AB7" s="58">
        <v>13.377547871477963</v>
      </c>
      <c r="AC7" s="58">
        <v>11.980374409006595</v>
      </c>
      <c r="AD7" s="58">
        <v>12.887201914349369</v>
      </c>
      <c r="AE7" s="58">
        <v>13.585676227568394</v>
      </c>
      <c r="AF7" s="58">
        <v>12.310652628142019</v>
      </c>
      <c r="AG7" s="58">
        <v>11.26</v>
      </c>
      <c r="AH7" s="58">
        <v>9.7799999999999994</v>
      </c>
      <c r="AI7" s="58">
        <v>11.99</v>
      </c>
      <c r="AJ7" s="141">
        <v>12.36</v>
      </c>
      <c r="AK7" s="141">
        <v>11.19</v>
      </c>
      <c r="AL7" s="141">
        <v>12.98</v>
      </c>
      <c r="AM7" s="141">
        <v>12.98</v>
      </c>
      <c r="AN7" s="141">
        <v>13.6</v>
      </c>
      <c r="AO7" s="99">
        <v>11.41</v>
      </c>
    </row>
    <row r="8" spans="2:41" ht="15" customHeight="1" x14ac:dyDescent="0.2">
      <c r="B8" s="112" t="s">
        <v>13</v>
      </c>
      <c r="C8" s="114">
        <v>20.681882836947722</v>
      </c>
      <c r="D8" s="58">
        <v>23.777427865689852</v>
      </c>
      <c r="E8" s="58">
        <v>22.358732272186245</v>
      </c>
      <c r="F8" s="58">
        <v>23.579583251948289</v>
      </c>
      <c r="G8" s="58">
        <v>26.740462903668465</v>
      </c>
      <c r="H8" s="58">
        <v>25.180786322165766</v>
      </c>
      <c r="I8" s="58">
        <v>22.468832921471446</v>
      </c>
      <c r="J8" s="58">
        <v>23.895143509394938</v>
      </c>
      <c r="K8" s="58">
        <v>22.475596095375259</v>
      </c>
      <c r="L8" s="58">
        <v>26.243207218291808</v>
      </c>
      <c r="M8" s="58">
        <v>26.955270628895882</v>
      </c>
      <c r="N8" s="58">
        <v>20.844647971979505</v>
      </c>
      <c r="O8" s="58">
        <v>20.958664472811613</v>
      </c>
      <c r="P8" s="58">
        <v>18.193656872336959</v>
      </c>
      <c r="Q8" s="58">
        <v>19.813893194671856</v>
      </c>
      <c r="R8" s="58">
        <v>20.367597683545664</v>
      </c>
      <c r="S8" s="58">
        <v>22.315869567962821</v>
      </c>
      <c r="T8" s="58">
        <v>22.544885852054726</v>
      </c>
      <c r="U8" s="58">
        <v>24.803063579481929</v>
      </c>
      <c r="V8" s="58">
        <v>21.452674322912067</v>
      </c>
      <c r="W8" s="58">
        <v>20.585378690663838</v>
      </c>
      <c r="X8" s="58">
        <v>20.479156617240971</v>
      </c>
      <c r="Y8" s="58">
        <v>18.801531934647773</v>
      </c>
      <c r="Z8" s="58">
        <v>21.394592777510177</v>
      </c>
      <c r="AA8" s="58">
        <v>18.71886855470202</v>
      </c>
      <c r="AB8" s="58">
        <v>20.960829336415799</v>
      </c>
      <c r="AC8" s="58">
        <v>18.010118144154308</v>
      </c>
      <c r="AD8" s="58">
        <v>18.675390611727817</v>
      </c>
      <c r="AE8" s="58">
        <v>15.783286227523316</v>
      </c>
      <c r="AF8" s="58">
        <v>21.50783072143377</v>
      </c>
      <c r="AG8" s="58">
        <v>18.68</v>
      </c>
      <c r="AH8" s="58">
        <v>19.62</v>
      </c>
      <c r="AI8" s="58">
        <v>21.36</v>
      </c>
      <c r="AJ8" s="141">
        <v>19.309999999999999</v>
      </c>
      <c r="AK8" s="141">
        <v>20.37</v>
      </c>
      <c r="AL8" s="141">
        <v>22.58</v>
      </c>
      <c r="AM8" s="141">
        <v>22.58</v>
      </c>
      <c r="AN8" s="141">
        <v>19.79</v>
      </c>
      <c r="AO8" s="99">
        <v>24.34</v>
      </c>
    </row>
    <row r="9" spans="2:41" ht="15" customHeight="1" x14ac:dyDescent="0.2">
      <c r="B9" s="112" t="s">
        <v>14</v>
      </c>
      <c r="C9" s="114">
        <v>0.27609398137003888</v>
      </c>
      <c r="D9" s="58">
        <v>0</v>
      </c>
      <c r="E9" s="58">
        <v>0.18329428242882218</v>
      </c>
      <c r="F9" s="58">
        <v>0</v>
      </c>
      <c r="G9" s="58">
        <v>0.18778076836038499</v>
      </c>
      <c r="H9" s="58">
        <v>0.25093242373691632</v>
      </c>
      <c r="I9" s="58">
        <v>0</v>
      </c>
      <c r="J9" s="58">
        <v>0</v>
      </c>
      <c r="K9" s="58">
        <v>0</v>
      </c>
      <c r="L9" s="58">
        <v>0.19462875891667034</v>
      </c>
      <c r="M9" s="58">
        <v>0.77724804048632967</v>
      </c>
      <c r="N9" s="58">
        <v>0.18521092705312969</v>
      </c>
      <c r="O9" s="58">
        <v>0.18837758683113412</v>
      </c>
      <c r="P9" s="58">
        <v>0</v>
      </c>
      <c r="Q9" s="58">
        <v>0</v>
      </c>
      <c r="R9" s="58">
        <v>0.31892534467151623</v>
      </c>
      <c r="S9" s="58">
        <v>0.40018059431948777</v>
      </c>
      <c r="T9" s="58">
        <v>0</v>
      </c>
      <c r="U9" s="58">
        <v>0</v>
      </c>
      <c r="V9" s="58">
        <v>0</v>
      </c>
      <c r="W9" s="58">
        <v>0</v>
      </c>
      <c r="X9" s="58">
        <v>0.46251826373887572</v>
      </c>
      <c r="Y9" s="58">
        <v>0</v>
      </c>
      <c r="Z9" s="58">
        <v>0.34732836913594312</v>
      </c>
      <c r="AA9" s="58">
        <v>0.4237593748023511</v>
      </c>
      <c r="AB9" s="58">
        <v>0.17208102976635684</v>
      </c>
      <c r="AC9" s="58">
        <v>0.12164376716966578</v>
      </c>
      <c r="AD9" s="58">
        <v>0</v>
      </c>
      <c r="AE9" s="58">
        <v>0.1502878187530709</v>
      </c>
      <c r="AF9" s="58">
        <v>0.15170685139597179</v>
      </c>
      <c r="AG9" s="58">
        <v>0</v>
      </c>
      <c r="AH9" s="58">
        <v>0.11</v>
      </c>
      <c r="AI9" s="58">
        <v>0.03</v>
      </c>
      <c r="AJ9" s="141">
        <v>0</v>
      </c>
      <c r="AK9" s="141">
        <v>0</v>
      </c>
      <c r="AL9" s="141">
        <v>0</v>
      </c>
      <c r="AM9" s="141">
        <v>0</v>
      </c>
      <c r="AN9" s="141">
        <v>0.22</v>
      </c>
      <c r="AO9" s="99">
        <v>0</v>
      </c>
    </row>
    <row r="10" spans="2:41" ht="15" customHeight="1" x14ac:dyDescent="0.2">
      <c r="B10" s="112" t="s">
        <v>15</v>
      </c>
      <c r="C10" s="114">
        <v>0</v>
      </c>
      <c r="D10" s="58">
        <v>1.1548100558323469</v>
      </c>
      <c r="E10" s="58">
        <v>0.84932114829833172</v>
      </c>
      <c r="F10" s="58">
        <v>0.58625541033632544</v>
      </c>
      <c r="G10" s="58">
        <v>1.1998709609078959</v>
      </c>
      <c r="H10" s="58">
        <v>0.84820807219753469</v>
      </c>
      <c r="I10" s="58">
        <v>1.4781448974374727</v>
      </c>
      <c r="J10" s="58">
        <v>0.20584964195820571</v>
      </c>
      <c r="K10" s="58">
        <v>0.22594091245075401</v>
      </c>
      <c r="L10" s="58">
        <v>0.1845585973546601</v>
      </c>
      <c r="M10" s="58">
        <v>0.63009164969450104</v>
      </c>
      <c r="N10" s="58">
        <v>0</v>
      </c>
      <c r="O10" s="58">
        <v>0.17923652410193538</v>
      </c>
      <c r="P10" s="58">
        <v>0.3238858243733313</v>
      </c>
      <c r="Q10" s="58">
        <v>0.32375536831011981</v>
      </c>
      <c r="R10" s="58">
        <v>0.64595235906600212</v>
      </c>
      <c r="S10" s="58">
        <v>0.33908793554171979</v>
      </c>
      <c r="T10" s="58">
        <v>0</v>
      </c>
      <c r="U10" s="58">
        <v>1.7324344196536088</v>
      </c>
      <c r="V10" s="58">
        <v>0.66576872367750373</v>
      </c>
      <c r="W10" s="58">
        <v>1.0104476680620402</v>
      </c>
      <c r="X10" s="58">
        <v>0.18511915997287529</v>
      </c>
      <c r="Y10" s="58">
        <v>0</v>
      </c>
      <c r="Z10" s="58">
        <v>0.17044922564612214</v>
      </c>
      <c r="AA10" s="58">
        <v>0</v>
      </c>
      <c r="AB10" s="58">
        <v>0.168210514203223</v>
      </c>
      <c r="AC10" s="58">
        <v>0.30009428135499455</v>
      </c>
      <c r="AD10" s="58">
        <v>0</v>
      </c>
      <c r="AE10" s="58">
        <v>0.14406714719100616</v>
      </c>
      <c r="AF10" s="58">
        <v>0.45372692169477652</v>
      </c>
      <c r="AG10" s="58">
        <v>0.28000000000000003</v>
      </c>
      <c r="AH10" s="58">
        <v>0.35</v>
      </c>
      <c r="AI10" s="58">
        <v>0.01</v>
      </c>
      <c r="AJ10" s="141">
        <v>0.24</v>
      </c>
      <c r="AK10" s="141">
        <v>0.11</v>
      </c>
      <c r="AL10" s="141">
        <v>0.32</v>
      </c>
      <c r="AM10" s="141">
        <v>0.32</v>
      </c>
      <c r="AN10" s="141">
        <v>0.31</v>
      </c>
      <c r="AO10" s="99">
        <v>0.2</v>
      </c>
    </row>
    <row r="11" spans="2:41" ht="15" customHeight="1" thickBot="1" x14ac:dyDescent="0.25">
      <c r="B11" s="112" t="s">
        <v>16</v>
      </c>
      <c r="C11" s="114">
        <v>0</v>
      </c>
      <c r="D11" s="58">
        <v>0</v>
      </c>
      <c r="E11" s="58">
        <v>0</v>
      </c>
      <c r="F11" s="58">
        <v>0</v>
      </c>
      <c r="G11" s="58">
        <v>0</v>
      </c>
      <c r="H11" s="58">
        <v>1.3597551996869395</v>
      </c>
      <c r="I11" s="58">
        <v>1.0094744748017812</v>
      </c>
      <c r="J11" s="58">
        <v>0.19297184445181559</v>
      </c>
      <c r="K11" s="58">
        <v>0.60276310876406891</v>
      </c>
      <c r="L11" s="58">
        <v>0</v>
      </c>
      <c r="M11" s="58">
        <v>0.19845861877430104</v>
      </c>
      <c r="N11" s="58">
        <v>0.9518980204358527</v>
      </c>
      <c r="O11" s="58">
        <v>0.74078455411329902</v>
      </c>
      <c r="P11" s="58">
        <v>1.5516312601843631</v>
      </c>
      <c r="Q11" s="58">
        <v>0.36594216368153337</v>
      </c>
      <c r="R11" s="58">
        <v>1.1766117259205133</v>
      </c>
      <c r="S11" s="58">
        <v>1.3173597868229292</v>
      </c>
      <c r="T11" s="58">
        <v>0.67356228804121066</v>
      </c>
      <c r="U11" s="58">
        <v>1.702289869357666</v>
      </c>
      <c r="V11" s="58">
        <v>1.3064785732388311</v>
      </c>
      <c r="W11" s="58">
        <v>0.90097911280280196</v>
      </c>
      <c r="X11" s="58">
        <v>0.35094342260718803</v>
      </c>
      <c r="Y11" s="58">
        <v>0.56170937084939843</v>
      </c>
      <c r="Z11" s="58">
        <v>0.34146247917327049</v>
      </c>
      <c r="AA11" s="58">
        <v>0.14125312493411701</v>
      </c>
      <c r="AB11" s="58">
        <v>0.17061651036408998</v>
      </c>
      <c r="AC11" s="58">
        <v>0.15287260715209833</v>
      </c>
      <c r="AD11" s="58">
        <v>0.31161569339345607</v>
      </c>
      <c r="AE11" s="58">
        <v>0.42525953272839556</v>
      </c>
      <c r="AF11" s="58">
        <v>0.14971594783434486</v>
      </c>
      <c r="AG11" s="58">
        <v>0.17</v>
      </c>
      <c r="AH11" s="58">
        <v>0</v>
      </c>
      <c r="AI11" s="58">
        <v>0.21</v>
      </c>
      <c r="AJ11" s="141">
        <v>0.41</v>
      </c>
      <c r="AK11" s="141">
        <v>0.23</v>
      </c>
      <c r="AL11" s="141">
        <v>0</v>
      </c>
      <c r="AM11" s="141">
        <v>0</v>
      </c>
      <c r="AN11" s="141">
        <v>0.31</v>
      </c>
      <c r="AO11" s="99">
        <v>0.02</v>
      </c>
    </row>
    <row r="12" spans="2:41" ht="15" customHeight="1" thickBot="1" x14ac:dyDescent="0.25">
      <c r="B12" s="113" t="s">
        <v>17</v>
      </c>
      <c r="C12" s="115">
        <v>100.00000000000001</v>
      </c>
      <c r="D12" s="40">
        <v>100</v>
      </c>
      <c r="E12" s="40">
        <v>99.999999999999986</v>
      </c>
      <c r="F12" s="40">
        <v>100</v>
      </c>
      <c r="G12" s="40">
        <v>100.00000000000001</v>
      </c>
      <c r="H12" s="40">
        <v>99.999999999999986</v>
      </c>
      <c r="I12" s="40">
        <v>99.999999999999986</v>
      </c>
      <c r="J12" s="40">
        <v>100.00000000000001</v>
      </c>
      <c r="K12" s="40">
        <v>100.00000000000001</v>
      </c>
      <c r="L12" s="40">
        <v>100</v>
      </c>
      <c r="M12" s="40">
        <v>99.999999999999986</v>
      </c>
      <c r="N12" s="40">
        <v>99.999999999999986</v>
      </c>
      <c r="O12" s="40">
        <v>100.00000000000001</v>
      </c>
      <c r="P12" s="40">
        <v>100.00000000000001</v>
      </c>
      <c r="Q12" s="40">
        <v>100.00000000000001</v>
      </c>
      <c r="R12" s="40">
        <v>100</v>
      </c>
      <c r="S12" s="40">
        <v>100.00000000000001</v>
      </c>
      <c r="T12" s="40">
        <v>100</v>
      </c>
      <c r="U12" s="40">
        <v>100.00000000000001</v>
      </c>
      <c r="V12" s="40">
        <v>100.00000000000001</v>
      </c>
      <c r="W12" s="40">
        <v>100</v>
      </c>
      <c r="X12" s="40">
        <v>99.999999999999986</v>
      </c>
      <c r="Y12" s="40">
        <v>100</v>
      </c>
      <c r="Z12" s="40">
        <v>100</v>
      </c>
      <c r="AA12" s="40">
        <v>99.999999999999986</v>
      </c>
      <c r="AB12" s="40">
        <v>100</v>
      </c>
      <c r="AC12" s="40">
        <v>100.00000000000003</v>
      </c>
      <c r="AD12" s="40">
        <v>100</v>
      </c>
      <c r="AE12" s="40">
        <v>100.00000000000001</v>
      </c>
      <c r="AF12" s="40">
        <v>100.00000000000001</v>
      </c>
      <c r="AG12" s="40">
        <v>100</v>
      </c>
      <c r="AH12" s="40">
        <v>100</v>
      </c>
      <c r="AI12" s="40">
        <v>100</v>
      </c>
      <c r="AJ12" s="123">
        <f>SUM(AJ5:AJ11)</f>
        <v>99.999999999999986</v>
      </c>
      <c r="AK12" s="123">
        <f>SUM(AK5:AK11)</f>
        <v>100</v>
      </c>
      <c r="AL12" s="123">
        <f>SUM(AL5:AL11)</f>
        <v>100</v>
      </c>
      <c r="AM12" s="123">
        <f>SUM(AM5:AM11)</f>
        <v>100</v>
      </c>
      <c r="AN12" s="123">
        <v>100.00999999999999</v>
      </c>
      <c r="AO12" s="41">
        <f>SUM(AO5:AO11)</f>
        <v>100.01</v>
      </c>
    </row>
    <row r="13" spans="2:41" ht="15" customHeight="1" thickBot="1" x14ac:dyDescent="0.25">
      <c r="B13" s="11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</row>
    <row r="14" spans="2:41" ht="15" customHeight="1" thickBot="1" x14ac:dyDescent="0.25">
      <c r="B14" s="116" t="s">
        <v>37</v>
      </c>
      <c r="C14" s="60">
        <v>1980</v>
      </c>
      <c r="D14" s="60">
        <v>1985</v>
      </c>
      <c r="E14" s="60">
        <v>1986</v>
      </c>
      <c r="F14" s="60">
        <v>1987</v>
      </c>
      <c r="G14" s="60">
        <v>1988</v>
      </c>
      <c r="H14" s="60">
        <v>1989</v>
      </c>
      <c r="I14" s="60">
        <v>1990</v>
      </c>
      <c r="J14" s="60">
        <v>1991</v>
      </c>
      <c r="K14" s="60">
        <v>1992</v>
      </c>
      <c r="L14" s="60">
        <v>1993</v>
      </c>
      <c r="M14" s="60">
        <v>1994</v>
      </c>
      <c r="N14" s="60">
        <v>1995</v>
      </c>
      <c r="O14" s="60">
        <v>1996</v>
      </c>
      <c r="P14" s="60">
        <v>1997</v>
      </c>
      <c r="Q14" s="60">
        <v>1998</v>
      </c>
      <c r="R14" s="60">
        <v>1999</v>
      </c>
      <c r="S14" s="60">
        <v>2000</v>
      </c>
      <c r="T14" s="60">
        <v>2001</v>
      </c>
      <c r="U14" s="60">
        <v>2002</v>
      </c>
      <c r="V14" s="60">
        <v>2003</v>
      </c>
      <c r="W14" s="60">
        <v>2004</v>
      </c>
      <c r="X14" s="60">
        <v>2005</v>
      </c>
      <c r="Y14" s="60">
        <v>2006</v>
      </c>
      <c r="Z14" s="60">
        <v>2007</v>
      </c>
      <c r="AA14" s="60">
        <v>2008</v>
      </c>
      <c r="AB14" s="60">
        <v>2009</v>
      </c>
      <c r="AC14" s="60">
        <v>2010</v>
      </c>
      <c r="AD14" s="60">
        <v>2011</v>
      </c>
      <c r="AE14" s="60">
        <v>2012</v>
      </c>
      <c r="AF14" s="60">
        <v>2013</v>
      </c>
      <c r="AG14" s="60">
        <v>2014</v>
      </c>
      <c r="AH14" s="60">
        <v>2015</v>
      </c>
      <c r="AI14" s="60">
        <v>2016</v>
      </c>
      <c r="AJ14" s="96">
        <v>2017</v>
      </c>
      <c r="AK14" s="96">
        <v>2018</v>
      </c>
      <c r="AL14" s="96">
        <v>2019</v>
      </c>
      <c r="AM14" s="96">
        <v>2020</v>
      </c>
      <c r="AN14" s="96">
        <v>2021</v>
      </c>
      <c r="AO14" s="61">
        <v>2022</v>
      </c>
    </row>
    <row r="15" spans="2:41" ht="15" customHeight="1" x14ac:dyDescent="0.2">
      <c r="B15" s="112" t="s">
        <v>18</v>
      </c>
      <c r="C15" s="58">
        <v>3.1402584968884635</v>
      </c>
      <c r="D15" s="58">
        <v>0</v>
      </c>
      <c r="E15" s="58">
        <v>4.381429271213193</v>
      </c>
      <c r="F15" s="58">
        <v>1.7867420735216837</v>
      </c>
      <c r="G15" s="58">
        <v>1.8205763867369071</v>
      </c>
      <c r="H15" s="58">
        <v>0</v>
      </c>
      <c r="I15" s="58">
        <v>0</v>
      </c>
      <c r="J15" s="58">
        <v>6.4806026812195991</v>
      </c>
      <c r="K15" s="58">
        <v>7.5844859985829158</v>
      </c>
      <c r="L15" s="58">
        <v>6.0021406811757281</v>
      </c>
      <c r="M15" s="58">
        <v>11.791156632525606</v>
      </c>
      <c r="N15" s="58">
        <v>0</v>
      </c>
      <c r="O15" s="58">
        <v>0</v>
      </c>
      <c r="P15" s="58">
        <v>0</v>
      </c>
      <c r="Q15" s="58">
        <v>6.1030470249520148</v>
      </c>
      <c r="R15" s="58">
        <v>0</v>
      </c>
      <c r="S15" s="58">
        <v>6.394239645516647</v>
      </c>
      <c r="T15" s="58">
        <v>0</v>
      </c>
      <c r="U15" s="58">
        <v>0</v>
      </c>
      <c r="V15" s="58">
        <v>13.726395002129774</v>
      </c>
      <c r="W15" s="58">
        <v>17.558322501197235</v>
      </c>
      <c r="X15" s="58">
        <v>31.154270580445818</v>
      </c>
      <c r="Y15" s="58">
        <v>19.458406751367892</v>
      </c>
      <c r="Z15" s="58">
        <v>21.132342230410011</v>
      </c>
      <c r="AA15" s="58">
        <v>3.1253724938613012</v>
      </c>
      <c r="AB15" s="58">
        <v>27.285461833541657</v>
      </c>
      <c r="AC15" s="58">
        <v>27.625772285966459</v>
      </c>
      <c r="AD15" s="58">
        <v>15.81519424331413</v>
      </c>
      <c r="AE15" s="58">
        <v>5.2900194426441995</v>
      </c>
      <c r="AF15" s="58">
        <v>25.337613658781542</v>
      </c>
      <c r="AG15" s="58">
        <v>31.56</v>
      </c>
      <c r="AH15" s="58">
        <v>23.73</v>
      </c>
      <c r="AI15" s="58">
        <v>27.61</v>
      </c>
      <c r="AJ15" s="141">
        <v>25.71</v>
      </c>
      <c r="AK15" s="141">
        <v>22.79</v>
      </c>
      <c r="AL15" s="141">
        <v>30.84</v>
      </c>
      <c r="AM15" s="141">
        <v>30.84</v>
      </c>
      <c r="AN15" s="141">
        <v>4.92</v>
      </c>
      <c r="AO15" s="99">
        <v>31.67</v>
      </c>
    </row>
    <row r="16" spans="2:41" ht="15" customHeight="1" x14ac:dyDescent="0.2">
      <c r="B16" s="112" t="s">
        <v>19</v>
      </c>
      <c r="C16" s="58">
        <v>14.796553374820487</v>
      </c>
      <c r="D16" s="58">
        <v>21.809901571911265</v>
      </c>
      <c r="E16" s="58">
        <v>17.558373700538834</v>
      </c>
      <c r="F16" s="58">
        <v>9.9522033983133564</v>
      </c>
      <c r="G16" s="58">
        <v>16.002995558310094</v>
      </c>
      <c r="H16" s="58">
        <v>10.712143285628589</v>
      </c>
      <c r="I16" s="58">
        <v>8.2163934426229499</v>
      </c>
      <c r="J16" s="58">
        <v>12.599359354609089</v>
      </c>
      <c r="K16" s="58">
        <v>8.2622223591386579</v>
      </c>
      <c r="L16" s="58">
        <v>11.499300161923321</v>
      </c>
      <c r="M16" s="58">
        <v>8.5685735698226342</v>
      </c>
      <c r="N16" s="58">
        <v>16.002446483180428</v>
      </c>
      <c r="O16" s="58">
        <v>14.957249001232126</v>
      </c>
      <c r="P16" s="58">
        <v>13.249892101855847</v>
      </c>
      <c r="Q16" s="58">
        <v>9.2760316698656435</v>
      </c>
      <c r="R16" s="58">
        <v>7.1513916221534997</v>
      </c>
      <c r="S16" s="58">
        <v>19.179641824112252</v>
      </c>
      <c r="T16" s="58">
        <v>21.342814448394908</v>
      </c>
      <c r="U16" s="58">
        <v>20.096486940258856</v>
      </c>
      <c r="V16" s="58">
        <v>37.313644753656114</v>
      </c>
      <c r="W16" s="58">
        <v>19.576520489840597</v>
      </c>
      <c r="X16" s="58">
        <v>13.511366144338998</v>
      </c>
      <c r="Y16" s="58">
        <v>17.275340814244643</v>
      </c>
      <c r="Z16" s="58">
        <v>25.459491881239021</v>
      </c>
      <c r="AA16" s="58">
        <v>32.228764869954944</v>
      </c>
      <c r="AB16" s="58">
        <v>7.2798586267833283</v>
      </c>
      <c r="AC16" s="58">
        <v>3.6006579475246729</v>
      </c>
      <c r="AD16" s="58">
        <v>9.4891165459884785</v>
      </c>
      <c r="AE16" s="58">
        <v>19.096322099805572</v>
      </c>
      <c r="AF16" s="58">
        <v>10.977600028694919</v>
      </c>
      <c r="AG16" s="58">
        <v>5.85</v>
      </c>
      <c r="AH16" s="58">
        <v>17.23</v>
      </c>
      <c r="AI16" s="58">
        <v>13.69</v>
      </c>
      <c r="AJ16" s="141">
        <v>7.87</v>
      </c>
      <c r="AK16" s="141">
        <v>17.79</v>
      </c>
      <c r="AL16" s="141">
        <v>10.75</v>
      </c>
      <c r="AM16" s="141">
        <v>10.75</v>
      </c>
      <c r="AN16" s="141">
        <v>14.66</v>
      </c>
      <c r="AO16" s="99">
        <v>12.16</v>
      </c>
    </row>
    <row r="17" spans="2:41" ht="15" customHeight="1" x14ac:dyDescent="0.2">
      <c r="B17" s="112" t="s">
        <v>53</v>
      </c>
      <c r="C17" s="58">
        <v>70.54571565342269</v>
      </c>
      <c r="D17" s="58">
        <v>63.854855296018812</v>
      </c>
      <c r="E17" s="58">
        <v>58.305665922821539</v>
      </c>
      <c r="F17" s="58">
        <v>73.303971372087787</v>
      </c>
      <c r="G17" s="58">
        <v>68.179940088833803</v>
      </c>
      <c r="H17" s="58">
        <v>67.583626131916475</v>
      </c>
      <c r="I17" s="58">
        <v>67.521311475409846</v>
      </c>
      <c r="J17" s="58">
        <v>58.473721675169053</v>
      </c>
      <c r="K17" s="58">
        <v>57.971103786081756</v>
      </c>
      <c r="L17" s="58">
        <v>59.335291050306004</v>
      </c>
      <c r="M17" s="58">
        <v>58.506120409692727</v>
      </c>
      <c r="N17" s="58">
        <v>57.049541284403674</v>
      </c>
      <c r="O17" s="58">
        <v>58.839562408990773</v>
      </c>
      <c r="P17" s="58">
        <v>61.73006967137308</v>
      </c>
      <c r="Q17" s="58">
        <v>37.658949136276391</v>
      </c>
      <c r="R17" s="58">
        <v>62.883047511948277</v>
      </c>
      <c r="S17" s="58">
        <v>23.564527047818327</v>
      </c>
      <c r="T17" s="58">
        <v>33.323027773483794</v>
      </c>
      <c r="U17" s="58">
        <v>35.187979512464665</v>
      </c>
      <c r="V17" s="58">
        <v>28.808746272895075</v>
      </c>
      <c r="W17" s="58">
        <v>35.78709721557091</v>
      </c>
      <c r="X17" s="58">
        <v>36.380489958066654</v>
      </c>
      <c r="Y17" s="58">
        <v>36.490772512287862</v>
      </c>
      <c r="Z17" s="58">
        <v>33.728203590248917</v>
      </c>
      <c r="AA17" s="58">
        <v>31.065392042339141</v>
      </c>
      <c r="AB17" s="58">
        <v>34.647213482177492</v>
      </c>
      <c r="AC17" s="58">
        <v>50.86455909492097</v>
      </c>
      <c r="AD17" s="58">
        <v>36.333475307673339</v>
      </c>
      <c r="AE17" s="58">
        <v>35.04941672067401</v>
      </c>
      <c r="AF17" s="58">
        <v>42.038056636596785</v>
      </c>
      <c r="AG17" s="58">
        <v>38.770000000000003</v>
      </c>
      <c r="AH17" s="58">
        <v>26.43</v>
      </c>
      <c r="AI17" s="58">
        <v>42.06</v>
      </c>
      <c r="AJ17" s="141">
        <v>42.75</v>
      </c>
      <c r="AK17" s="141">
        <v>31.04</v>
      </c>
      <c r="AL17" s="141">
        <v>39.6</v>
      </c>
      <c r="AM17" s="141">
        <v>39.6</v>
      </c>
      <c r="AN17" s="141">
        <v>28.23</v>
      </c>
      <c r="AO17" s="99">
        <v>25.35</v>
      </c>
    </row>
    <row r="18" spans="2:41" ht="15" customHeight="1" thickBot="1" x14ac:dyDescent="0.25">
      <c r="B18" s="112" t="s">
        <v>20</v>
      </c>
      <c r="C18" s="58">
        <v>11.517472474868358</v>
      </c>
      <c r="D18" s="58">
        <v>14.335243132069927</v>
      </c>
      <c r="E18" s="58">
        <v>19.754531105426441</v>
      </c>
      <c r="F18" s="58">
        <v>14.957083156077175</v>
      </c>
      <c r="G18" s="58">
        <v>13.996487966119203</v>
      </c>
      <c r="H18" s="58">
        <v>21.704230582454937</v>
      </c>
      <c r="I18" s="58">
        <v>24.262295081967213</v>
      </c>
      <c r="J18" s="58">
        <v>22.446316289002255</v>
      </c>
      <c r="K18" s="58">
        <v>26.182187856196666</v>
      </c>
      <c r="L18" s="58">
        <v>23.163268106594945</v>
      </c>
      <c r="M18" s="58">
        <v>21.134149387959031</v>
      </c>
      <c r="N18" s="58">
        <v>26.948012232415902</v>
      </c>
      <c r="O18" s="58">
        <v>26.203188589777099</v>
      </c>
      <c r="P18" s="58">
        <v>25.020038226771067</v>
      </c>
      <c r="Q18" s="58">
        <v>46.961972168905952</v>
      </c>
      <c r="R18" s="58">
        <v>29.965560865898226</v>
      </c>
      <c r="S18" s="58">
        <v>50.861591482552768</v>
      </c>
      <c r="T18" s="58">
        <v>45.334157778121295</v>
      </c>
      <c r="U18" s="58">
        <v>44.715533547276479</v>
      </c>
      <c r="V18" s="58">
        <v>20.151213971319041</v>
      </c>
      <c r="W18" s="58">
        <v>27.078059793391258</v>
      </c>
      <c r="X18" s="58">
        <v>18.953873317148531</v>
      </c>
      <c r="Y18" s="58">
        <v>26.775479922099599</v>
      </c>
      <c r="Z18" s="58">
        <v>19.679962298102051</v>
      </c>
      <c r="AA18" s="58">
        <v>33.580470593844616</v>
      </c>
      <c r="AB18" s="58">
        <v>30.787466057497522</v>
      </c>
      <c r="AC18" s="58">
        <v>17.9090106715879</v>
      </c>
      <c r="AD18" s="58">
        <v>38.362213903024056</v>
      </c>
      <c r="AE18" s="58">
        <v>40.56424173687622</v>
      </c>
      <c r="AF18" s="58">
        <v>21.646729675926757</v>
      </c>
      <c r="AG18" s="58">
        <v>23.82</v>
      </c>
      <c r="AH18" s="58">
        <v>32.61</v>
      </c>
      <c r="AI18" s="58">
        <v>16.63</v>
      </c>
      <c r="AJ18" s="141">
        <f>22.93 +0.74</f>
        <v>23.669999999999998</v>
      </c>
      <c r="AK18" s="141">
        <v>28.39</v>
      </c>
      <c r="AL18" s="141">
        <v>18.809999999999999</v>
      </c>
      <c r="AM18" s="141">
        <v>18.809999999999999</v>
      </c>
      <c r="AN18" s="141">
        <v>52.19</v>
      </c>
      <c r="AO18" s="99">
        <f>9.85+20.96</f>
        <v>30.810000000000002</v>
      </c>
    </row>
    <row r="19" spans="2:41" ht="15" customHeight="1" thickBot="1" x14ac:dyDescent="0.25">
      <c r="B19" s="113" t="s">
        <v>17</v>
      </c>
      <c r="C19" s="40">
        <v>100</v>
      </c>
      <c r="D19" s="40">
        <v>100</v>
      </c>
      <c r="E19" s="40">
        <v>100</v>
      </c>
      <c r="F19" s="40">
        <v>100</v>
      </c>
      <c r="G19" s="40">
        <v>100.00000000000001</v>
      </c>
      <c r="H19" s="40">
        <v>100</v>
      </c>
      <c r="I19" s="40">
        <v>100</v>
      </c>
      <c r="J19" s="40">
        <v>100</v>
      </c>
      <c r="K19" s="40">
        <v>100</v>
      </c>
      <c r="L19" s="40">
        <v>99.999999999999986</v>
      </c>
      <c r="M19" s="40">
        <v>99.999999999999986</v>
      </c>
      <c r="N19" s="40">
        <v>100.00000000000001</v>
      </c>
      <c r="O19" s="40">
        <v>100</v>
      </c>
      <c r="P19" s="40">
        <v>99.999999999999986</v>
      </c>
      <c r="Q19" s="40">
        <v>100</v>
      </c>
      <c r="R19" s="40">
        <v>100</v>
      </c>
      <c r="S19" s="40">
        <v>100</v>
      </c>
      <c r="T19" s="40">
        <v>100</v>
      </c>
      <c r="U19" s="40">
        <v>100</v>
      </c>
      <c r="V19" s="40">
        <v>100</v>
      </c>
      <c r="W19" s="40">
        <v>100</v>
      </c>
      <c r="X19" s="40">
        <v>100.00000000000001</v>
      </c>
      <c r="Y19" s="40">
        <v>100</v>
      </c>
      <c r="Z19" s="40">
        <v>100</v>
      </c>
      <c r="AA19" s="40">
        <v>100</v>
      </c>
      <c r="AB19" s="40">
        <v>100</v>
      </c>
      <c r="AC19" s="40">
        <v>100</v>
      </c>
      <c r="AD19" s="40">
        <v>100</v>
      </c>
      <c r="AE19" s="40">
        <v>100</v>
      </c>
      <c r="AF19" s="40">
        <v>100</v>
      </c>
      <c r="AG19" s="40">
        <v>100</v>
      </c>
      <c r="AH19" s="40">
        <v>100</v>
      </c>
      <c r="AI19" s="40">
        <v>100</v>
      </c>
      <c r="AJ19" s="123">
        <f>SUM(AJ15:AJ18)</f>
        <v>100</v>
      </c>
      <c r="AK19" s="123">
        <f>SUM(AK15:AK18)</f>
        <v>100.01</v>
      </c>
      <c r="AL19" s="123">
        <f>SUM(AL15:AL18)</f>
        <v>100</v>
      </c>
      <c r="AM19" s="123">
        <f>SUM(AM15:AM18)</f>
        <v>100</v>
      </c>
      <c r="AN19" s="123">
        <v>100</v>
      </c>
      <c r="AO19" s="41">
        <f>SUM(AO15:AO18)</f>
        <v>99.990000000000009</v>
      </c>
    </row>
    <row r="21" spans="2:41" x14ac:dyDescent="0.2">
      <c r="B21" s="35" t="s">
        <v>54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</row>
  </sheetData>
  <sheetProtection selectLockedCells="1" selectUnlockedCells="1"/>
  <mergeCells count="1">
    <mergeCell ref="B2:AO2"/>
  </mergeCells>
  <pageMargins left="0.7" right="0.7" top="0.75" bottom="0.75" header="0.3" footer="0.3"/>
  <pageSetup paperSize="9" orientation="portrait" horizontalDpi="4294967292" verticalDpi="429496729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C4A91-062E-9E4A-8F11-ABD157016780}">
  <dimension ref="B1:AO22"/>
  <sheetViews>
    <sheetView showGridLines="0" topLeftCell="B1" zoomScale="110" zoomScaleNormal="110" workbookViewId="0">
      <pane xSplit="1" ySplit="5" topLeftCell="S6" activePane="bottomRight" state="frozen"/>
      <selection activeCell="B1" sqref="B1"/>
      <selection pane="topRight" activeCell="C1" sqref="C1"/>
      <selection pane="bottomLeft" activeCell="B6" sqref="B6"/>
      <selection pane="bottomRight" activeCell="B3" sqref="B3:AO3"/>
    </sheetView>
  </sheetViews>
  <sheetFormatPr defaultColWidth="11.42578125" defaultRowHeight="12.75" x14ac:dyDescent="0.2"/>
  <cols>
    <col min="1" max="1" width="4.42578125" style="145" customWidth="1"/>
    <col min="2" max="2" width="28.28515625" style="145" customWidth="1"/>
    <col min="3" max="41" width="6.42578125" style="145" customWidth="1"/>
    <col min="42" max="16384" width="11.42578125" style="145"/>
  </cols>
  <sheetData>
    <row r="1" spans="2:41" ht="75" customHeight="1" x14ac:dyDescent="0.2"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</row>
    <row r="2" spans="2:41" ht="13.5" thickBot="1" x14ac:dyDescent="0.25"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2:41" ht="21" customHeight="1" thickBot="1" x14ac:dyDescent="0.25">
      <c r="B3" s="170" t="s">
        <v>45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2"/>
    </row>
    <row r="4" spans="2:41" ht="13.5" thickBot="1" x14ac:dyDescent="0.25"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</row>
    <row r="5" spans="2:41" ht="15" customHeight="1" thickBot="1" x14ac:dyDescent="0.25">
      <c r="B5" s="147" t="s">
        <v>36</v>
      </c>
      <c r="C5" s="148">
        <v>1980</v>
      </c>
      <c r="D5" s="149">
        <v>1985</v>
      </c>
      <c r="E5" s="149">
        <v>1986</v>
      </c>
      <c r="F5" s="149">
        <v>1987</v>
      </c>
      <c r="G5" s="149">
        <v>1988</v>
      </c>
      <c r="H5" s="149">
        <v>1989</v>
      </c>
      <c r="I5" s="149">
        <v>1990</v>
      </c>
      <c r="J5" s="149">
        <v>1991</v>
      </c>
      <c r="K5" s="149">
        <v>1992</v>
      </c>
      <c r="L5" s="149">
        <v>1993</v>
      </c>
      <c r="M5" s="149">
        <v>1994</v>
      </c>
      <c r="N5" s="149">
        <v>1995</v>
      </c>
      <c r="O5" s="149">
        <v>1996</v>
      </c>
      <c r="P5" s="149">
        <v>1997</v>
      </c>
      <c r="Q5" s="149">
        <v>1998</v>
      </c>
      <c r="R5" s="149">
        <v>1999</v>
      </c>
      <c r="S5" s="149">
        <v>2000</v>
      </c>
      <c r="T5" s="149">
        <v>2001</v>
      </c>
      <c r="U5" s="149">
        <v>2002</v>
      </c>
      <c r="V5" s="149">
        <v>2003</v>
      </c>
      <c r="W5" s="149">
        <v>2004</v>
      </c>
      <c r="X5" s="149">
        <v>2005</v>
      </c>
      <c r="Y5" s="149">
        <v>2006</v>
      </c>
      <c r="Z5" s="149">
        <v>2007</v>
      </c>
      <c r="AA5" s="149">
        <v>2008</v>
      </c>
      <c r="AB5" s="149">
        <v>2009</v>
      </c>
      <c r="AC5" s="149">
        <v>2010</v>
      </c>
      <c r="AD5" s="149">
        <v>2011</v>
      </c>
      <c r="AE5" s="149">
        <v>2012</v>
      </c>
      <c r="AF5" s="149">
        <v>2013</v>
      </c>
      <c r="AG5" s="149">
        <v>2014</v>
      </c>
      <c r="AH5" s="149">
        <v>2015</v>
      </c>
      <c r="AI5" s="160">
        <v>2016</v>
      </c>
      <c r="AJ5" s="149">
        <v>2017</v>
      </c>
      <c r="AK5" s="149">
        <v>2018</v>
      </c>
      <c r="AL5" s="149">
        <v>2019</v>
      </c>
      <c r="AM5" s="160">
        <v>2020</v>
      </c>
      <c r="AN5" s="160">
        <v>2021</v>
      </c>
      <c r="AO5" s="150">
        <v>2022</v>
      </c>
    </row>
    <row r="6" spans="2:41" ht="15" customHeight="1" x14ac:dyDescent="0.2">
      <c r="B6" s="151" t="s">
        <v>10</v>
      </c>
      <c r="C6" s="152">
        <v>49.010676543299311</v>
      </c>
      <c r="D6" s="153">
        <v>41.500179447302308</v>
      </c>
      <c r="E6" s="153">
        <v>38.915392910727682</v>
      </c>
      <c r="F6" s="153">
        <v>32.508231187274383</v>
      </c>
      <c r="G6" s="153">
        <v>38.381549126783092</v>
      </c>
      <c r="H6" s="153">
        <v>33.758187708387524</v>
      </c>
      <c r="I6" s="153">
        <v>38.050540836826777</v>
      </c>
      <c r="J6" s="153">
        <v>31.878542969483004</v>
      </c>
      <c r="K6" s="153">
        <v>29.978101888195681</v>
      </c>
      <c r="L6" s="153">
        <v>37.908108263206003</v>
      </c>
      <c r="M6" s="153">
        <v>33.883694512408248</v>
      </c>
      <c r="N6" s="153">
        <v>39.22677137131592</v>
      </c>
      <c r="O6" s="153">
        <v>36.717831603695736</v>
      </c>
      <c r="P6" s="153">
        <v>40.528768269612456</v>
      </c>
      <c r="Q6" s="153">
        <v>35.067806161407674</v>
      </c>
      <c r="R6" s="153">
        <v>33.94739927043036</v>
      </c>
      <c r="S6" s="153">
        <v>28.783546571599196</v>
      </c>
      <c r="T6" s="153">
        <v>34.530526869531997</v>
      </c>
      <c r="U6" s="153">
        <v>40.987501378836349</v>
      </c>
      <c r="V6" s="153">
        <v>27.009747798452764</v>
      </c>
      <c r="W6" s="153">
        <v>31.425552222525226</v>
      </c>
      <c r="X6" s="153">
        <v>34.34986053280511</v>
      </c>
      <c r="Y6" s="153">
        <v>29.001393884118325</v>
      </c>
      <c r="Z6" s="153">
        <v>25.57085964333125</v>
      </c>
      <c r="AA6" s="153">
        <v>26.616664665680524</v>
      </c>
      <c r="AB6" s="153">
        <v>31.002191526260614</v>
      </c>
      <c r="AC6" s="153">
        <v>28.512978598157474</v>
      </c>
      <c r="AD6" s="153">
        <v>24.550436466592497</v>
      </c>
      <c r="AE6" s="153">
        <v>22.657114441569401</v>
      </c>
      <c r="AF6" s="153">
        <v>24.793010439828571</v>
      </c>
      <c r="AG6" s="153">
        <v>24.9</v>
      </c>
      <c r="AH6" s="153">
        <v>23.67</v>
      </c>
      <c r="AI6" s="161">
        <v>28.36</v>
      </c>
      <c r="AJ6" s="153">
        <v>24.18</v>
      </c>
      <c r="AK6" s="153">
        <v>24.02</v>
      </c>
      <c r="AL6" s="153">
        <v>26.18</v>
      </c>
      <c r="AM6" s="161">
        <v>30.2</v>
      </c>
      <c r="AN6" s="161">
        <v>21.83</v>
      </c>
      <c r="AO6" s="154">
        <v>25.55</v>
      </c>
    </row>
    <row r="7" spans="2:41" ht="15" customHeight="1" x14ac:dyDescent="0.2">
      <c r="B7" s="151" t="s">
        <v>11</v>
      </c>
      <c r="C7" s="152">
        <v>48.491791105597258</v>
      </c>
      <c r="D7" s="153">
        <v>55.406289803874657</v>
      </c>
      <c r="E7" s="153">
        <v>58.102611590397601</v>
      </c>
      <c r="F7" s="153">
        <v>59.728101641703923</v>
      </c>
      <c r="G7" s="153">
        <v>55.528248407458712</v>
      </c>
      <c r="H7" s="153">
        <v>57.514720139989116</v>
      </c>
      <c r="I7" s="153">
        <v>54.863767461336877</v>
      </c>
      <c r="J7" s="153">
        <v>59.60567486068139</v>
      </c>
      <c r="K7" s="153">
        <v>64.014378382845109</v>
      </c>
      <c r="L7" s="153">
        <v>53.536016002557787</v>
      </c>
      <c r="M7" s="153">
        <v>59.647850401957356</v>
      </c>
      <c r="N7" s="153">
        <v>50.701379950797509</v>
      </c>
      <c r="O7" s="153">
        <v>51.775278476706312</v>
      </c>
      <c r="P7" s="153">
        <v>50.250151091974779</v>
      </c>
      <c r="Q7" s="153">
        <v>52.786104655233935</v>
      </c>
      <c r="R7" s="153">
        <v>56.490618341297917</v>
      </c>
      <c r="S7" s="153">
        <v>58.382043347388354</v>
      </c>
      <c r="T7" s="153">
        <v>54.633671303051742</v>
      </c>
      <c r="U7" s="153">
        <v>46.104893384131081</v>
      </c>
      <c r="V7" s="153">
        <v>64.918893180821129</v>
      </c>
      <c r="W7" s="153">
        <v>62.288655576765748</v>
      </c>
      <c r="X7" s="153">
        <v>59.965082669685088</v>
      </c>
      <c r="Y7" s="153">
        <v>67.194556231055344</v>
      </c>
      <c r="Z7" s="153">
        <v>69.852195758090843</v>
      </c>
      <c r="AA7" s="153">
        <v>67.9711586162841</v>
      </c>
      <c r="AB7" s="153">
        <v>65.266376246871417</v>
      </c>
      <c r="AC7" s="153">
        <v>67.958806289300327</v>
      </c>
      <c r="AD7" s="153">
        <v>72.791914625604079</v>
      </c>
      <c r="AE7" s="153">
        <v>72.771853082874443</v>
      </c>
      <c r="AF7" s="153">
        <v>72.296986885386488</v>
      </c>
      <c r="AG7" s="153">
        <v>71.55</v>
      </c>
      <c r="AH7" s="153">
        <v>72.45</v>
      </c>
      <c r="AI7" s="161">
        <v>67.75</v>
      </c>
      <c r="AJ7" s="153">
        <v>71.989999999999995</v>
      </c>
      <c r="AK7" s="153">
        <v>69.34</v>
      </c>
      <c r="AL7" s="153">
        <v>70.290000000000006</v>
      </c>
      <c r="AM7" s="161">
        <v>65.3</v>
      </c>
      <c r="AN7" s="161">
        <v>73.98</v>
      </c>
      <c r="AO7" s="154">
        <v>70.98</v>
      </c>
    </row>
    <row r="8" spans="2:41" ht="15" customHeight="1" x14ac:dyDescent="0.2">
      <c r="B8" s="151" t="s">
        <v>12</v>
      </c>
      <c r="C8" s="152">
        <v>2.4975323511034242</v>
      </c>
      <c r="D8" s="153">
        <v>1.9647720315545767</v>
      </c>
      <c r="E8" s="153">
        <v>2.1374484246061516</v>
      </c>
      <c r="F8" s="153">
        <v>7.7636671710216874</v>
      </c>
      <c r="G8" s="153">
        <v>6.090202465758189</v>
      </c>
      <c r="H8" s="153">
        <v>5.7882664522689113</v>
      </c>
      <c r="I8" s="153">
        <v>4.6254604993860005</v>
      </c>
      <c r="J8" s="153">
        <v>7.8380631112236028</v>
      </c>
      <c r="K8" s="153">
        <v>4.7944469693839604</v>
      </c>
      <c r="L8" s="153">
        <v>7.2696045679432375</v>
      </c>
      <c r="M8" s="153">
        <v>5.4867179307934295</v>
      </c>
      <c r="N8" s="153">
        <v>7.978298766679158</v>
      </c>
      <c r="O8" s="153">
        <v>10.427003230228744</v>
      </c>
      <c r="P8" s="153">
        <v>6.1019700963054886</v>
      </c>
      <c r="Q8" s="153">
        <v>9.9800266089583491</v>
      </c>
      <c r="R8" s="153">
        <v>8.4352179399656606</v>
      </c>
      <c r="S8" s="153">
        <v>11.19033400290752</v>
      </c>
      <c r="T8" s="153">
        <v>8.4472598150038518</v>
      </c>
      <c r="U8" s="153">
        <v>11.182857740857962</v>
      </c>
      <c r="V8" s="153">
        <v>6.4593877398161723</v>
      </c>
      <c r="W8" s="153">
        <v>5.6202932600532822</v>
      </c>
      <c r="X8" s="153">
        <v>4.9867101912115457</v>
      </c>
      <c r="Y8" s="153">
        <v>2.8733187962937925</v>
      </c>
      <c r="Z8" s="153">
        <v>4.5769445985779136</v>
      </c>
      <c r="AA8" s="153">
        <v>4.8463129376213328</v>
      </c>
      <c r="AB8" s="153">
        <v>3.1357554441549973</v>
      </c>
      <c r="AC8" s="153">
        <v>3.2808947630071992</v>
      </c>
      <c r="AD8" s="153">
        <v>2.6576489078034222</v>
      </c>
      <c r="AE8" s="153">
        <v>3.8651637985594163</v>
      </c>
      <c r="AF8" s="153">
        <v>2.7785094301482975</v>
      </c>
      <c r="AG8" s="153">
        <v>3.55</v>
      </c>
      <c r="AH8" s="153">
        <v>3.38</v>
      </c>
      <c r="AI8" s="161">
        <v>3.36</v>
      </c>
      <c r="AJ8" s="153">
        <v>3.83</v>
      </c>
      <c r="AK8" s="153">
        <v>5.43</v>
      </c>
      <c r="AL8" s="153">
        <v>3.52</v>
      </c>
      <c r="AM8" s="161">
        <v>4.5</v>
      </c>
      <c r="AN8" s="161">
        <v>4.1399999999999997</v>
      </c>
      <c r="AO8" s="154">
        <v>3.47</v>
      </c>
    </row>
    <row r="9" spans="2:41" ht="15" customHeight="1" x14ac:dyDescent="0.2">
      <c r="B9" s="151" t="s">
        <v>13</v>
      </c>
      <c r="C9" s="152">
        <v>0</v>
      </c>
      <c r="D9" s="153">
        <v>0</v>
      </c>
      <c r="E9" s="153">
        <v>0</v>
      </c>
      <c r="F9" s="153">
        <v>0</v>
      </c>
      <c r="G9" s="153">
        <v>0</v>
      </c>
      <c r="H9" s="153">
        <v>0</v>
      </c>
      <c r="I9" s="153">
        <v>0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0</v>
      </c>
      <c r="P9" s="153">
        <v>0</v>
      </c>
      <c r="Q9" s="153">
        <v>0</v>
      </c>
      <c r="R9" s="153">
        <v>0</v>
      </c>
      <c r="S9" s="153">
        <v>0</v>
      </c>
      <c r="T9" s="153">
        <v>0</v>
      </c>
      <c r="U9" s="153">
        <v>0</v>
      </c>
      <c r="V9" s="153">
        <v>0</v>
      </c>
      <c r="W9" s="153">
        <v>0</v>
      </c>
      <c r="X9" s="153">
        <v>0</v>
      </c>
      <c r="Y9" s="153">
        <v>0</v>
      </c>
      <c r="Z9" s="153">
        <v>0</v>
      </c>
      <c r="AA9" s="153">
        <v>0</v>
      </c>
      <c r="AB9" s="153">
        <v>0</v>
      </c>
      <c r="AC9" s="153">
        <v>0</v>
      </c>
      <c r="AD9" s="153">
        <v>0</v>
      </c>
      <c r="AE9" s="153">
        <v>0</v>
      </c>
      <c r="AF9" s="153">
        <v>0</v>
      </c>
      <c r="AG9" s="153">
        <v>0</v>
      </c>
      <c r="AH9" s="153">
        <v>0</v>
      </c>
      <c r="AI9" s="161">
        <v>0</v>
      </c>
      <c r="AJ9" s="153">
        <v>0</v>
      </c>
      <c r="AK9" s="153">
        <v>0</v>
      </c>
      <c r="AL9" s="153">
        <v>0</v>
      </c>
      <c r="AM9" s="161">
        <v>0</v>
      </c>
      <c r="AN9" s="161">
        <v>0</v>
      </c>
      <c r="AO9" s="154">
        <v>0</v>
      </c>
    </row>
    <row r="10" spans="2:41" ht="15" customHeight="1" x14ac:dyDescent="0.2">
      <c r="B10" s="151" t="s">
        <v>14</v>
      </c>
      <c r="C10" s="152">
        <v>0</v>
      </c>
      <c r="D10" s="153">
        <v>0.6087133980281908</v>
      </c>
      <c r="E10" s="153">
        <v>0.84454707426856712</v>
      </c>
      <c r="F10" s="153">
        <v>0</v>
      </c>
      <c r="G10" s="153">
        <v>0</v>
      </c>
      <c r="H10" s="153">
        <v>0.37645723474189507</v>
      </c>
      <c r="I10" s="153">
        <v>0.52554565942571085</v>
      </c>
      <c r="J10" s="153">
        <v>0</v>
      </c>
      <c r="K10" s="153">
        <v>0</v>
      </c>
      <c r="L10" s="153">
        <v>0</v>
      </c>
      <c r="M10" s="153">
        <v>0.46356169171618311</v>
      </c>
      <c r="N10" s="153">
        <v>0</v>
      </c>
      <c r="O10" s="153">
        <v>0</v>
      </c>
      <c r="P10" s="153">
        <v>0.75170492541957079</v>
      </c>
      <c r="Q10" s="153">
        <v>0.35778712166429366</v>
      </c>
      <c r="R10" s="153">
        <v>0</v>
      </c>
      <c r="S10" s="153">
        <v>0.31759532383865074</v>
      </c>
      <c r="T10" s="153">
        <v>0</v>
      </c>
      <c r="U10" s="153">
        <v>0</v>
      </c>
      <c r="V10" s="153">
        <v>0.33598339343227368</v>
      </c>
      <c r="W10" s="153">
        <v>0.29210631201359316</v>
      </c>
      <c r="X10" s="153">
        <v>0</v>
      </c>
      <c r="Y10" s="153">
        <v>0.29057690085722643</v>
      </c>
      <c r="Z10" s="153">
        <v>0</v>
      </c>
      <c r="AA10" s="153">
        <v>0</v>
      </c>
      <c r="AB10" s="153">
        <v>0</v>
      </c>
      <c r="AC10" s="153">
        <v>0</v>
      </c>
      <c r="AD10" s="153">
        <v>0</v>
      </c>
      <c r="AE10" s="153">
        <v>0</v>
      </c>
      <c r="AF10" s="153">
        <v>0</v>
      </c>
      <c r="AG10" s="153">
        <v>0</v>
      </c>
      <c r="AH10" s="153">
        <v>0</v>
      </c>
      <c r="AI10" s="161">
        <v>0</v>
      </c>
      <c r="AJ10" s="153">
        <v>0</v>
      </c>
      <c r="AK10" s="153">
        <v>0.21</v>
      </c>
      <c r="AL10" s="153">
        <v>0</v>
      </c>
      <c r="AM10" s="161">
        <v>0</v>
      </c>
      <c r="AN10" s="161">
        <v>0</v>
      </c>
      <c r="AO10" s="154">
        <v>0</v>
      </c>
    </row>
    <row r="11" spans="2:41" ht="15" customHeight="1" x14ac:dyDescent="0.2">
      <c r="B11" s="151" t="s">
        <v>15</v>
      </c>
      <c r="C11" s="152">
        <v>0</v>
      </c>
      <c r="D11" s="153">
        <v>0.52004531924026931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0.39060920887739015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0.32677909474871591</v>
      </c>
      <c r="AF11" s="153">
        <v>0</v>
      </c>
      <c r="AG11" s="153">
        <v>0</v>
      </c>
      <c r="AH11" s="153">
        <v>0.5</v>
      </c>
      <c r="AI11" s="161">
        <v>0</v>
      </c>
      <c r="AJ11" s="153">
        <v>0</v>
      </c>
      <c r="AK11" s="153">
        <v>0.41</v>
      </c>
      <c r="AL11" s="153">
        <v>0</v>
      </c>
      <c r="AM11" s="161">
        <v>0</v>
      </c>
      <c r="AN11" s="161">
        <v>0</v>
      </c>
      <c r="AO11" s="154">
        <v>0</v>
      </c>
    </row>
    <row r="12" spans="2:41" ht="15" customHeight="1" thickBot="1" x14ac:dyDescent="0.25">
      <c r="B12" s="151" t="s">
        <v>16</v>
      </c>
      <c r="C12" s="152">
        <v>0</v>
      </c>
      <c r="D12" s="153">
        <v>0</v>
      </c>
      <c r="E12" s="153">
        <v>0</v>
      </c>
      <c r="F12" s="153">
        <v>0</v>
      </c>
      <c r="G12" s="153">
        <v>0</v>
      </c>
      <c r="H12" s="153">
        <v>2.5623684646125469</v>
      </c>
      <c r="I12" s="153">
        <v>1.9346855430246401</v>
      </c>
      <c r="J12" s="153">
        <v>0.67771905861200687</v>
      </c>
      <c r="K12" s="153">
        <v>1.2130727595752593</v>
      </c>
      <c r="L12" s="153">
        <v>1.2862711662929731</v>
      </c>
      <c r="M12" s="153">
        <v>0.51817546312478158</v>
      </c>
      <c r="N12" s="153">
        <v>2.0935499112074161</v>
      </c>
      <c r="O12" s="153">
        <v>1.0798866893692127</v>
      </c>
      <c r="P12" s="153">
        <v>2.3674056166877064</v>
      </c>
      <c r="Q12" s="153">
        <v>1.8082754527357543</v>
      </c>
      <c r="R12" s="153">
        <v>1.1267644483060608</v>
      </c>
      <c r="S12" s="153">
        <v>1.3264807542662733</v>
      </c>
      <c r="T12" s="153">
        <v>2.3885420124124024</v>
      </c>
      <c r="U12" s="153">
        <v>1.724747496174613</v>
      </c>
      <c r="V12" s="153">
        <v>1.2759878874776636</v>
      </c>
      <c r="W12" s="153">
        <v>0.37339262864215139</v>
      </c>
      <c r="X12" s="153">
        <v>0.30773739742086753</v>
      </c>
      <c r="Y12" s="153">
        <v>0.64015418767531107</v>
      </c>
      <c r="Z12" s="153">
        <v>0</v>
      </c>
      <c r="AA12" s="153">
        <v>0.56586378041404561</v>
      </c>
      <c r="AB12" s="153">
        <v>0.59567678271296842</v>
      </c>
      <c r="AC12" s="153">
        <v>0.24732034953500029</v>
      </c>
      <c r="AD12" s="153">
        <v>0</v>
      </c>
      <c r="AE12" s="153">
        <v>0.37908958224801625</v>
      </c>
      <c r="AF12" s="153">
        <v>0.13149324463664783</v>
      </c>
      <c r="AG12" s="153">
        <v>0</v>
      </c>
      <c r="AH12" s="153">
        <v>0</v>
      </c>
      <c r="AI12" s="161">
        <v>0.52</v>
      </c>
      <c r="AJ12" s="153">
        <v>0</v>
      </c>
      <c r="AK12" s="153">
        <v>0.59</v>
      </c>
      <c r="AL12" s="153">
        <v>0</v>
      </c>
      <c r="AM12" s="161">
        <v>0</v>
      </c>
      <c r="AN12" s="161">
        <v>0.05</v>
      </c>
      <c r="AO12" s="154">
        <v>0</v>
      </c>
    </row>
    <row r="13" spans="2:41" ht="15" customHeight="1" thickBot="1" x14ac:dyDescent="0.25">
      <c r="B13" s="155" t="s">
        <v>17</v>
      </c>
      <c r="C13" s="156">
        <v>100</v>
      </c>
      <c r="D13" s="157">
        <v>99.999999999999986</v>
      </c>
      <c r="E13" s="157">
        <v>100</v>
      </c>
      <c r="F13" s="157">
        <v>100</v>
      </c>
      <c r="G13" s="157">
        <v>100</v>
      </c>
      <c r="H13" s="157">
        <v>99.999999999999986</v>
      </c>
      <c r="I13" s="157">
        <v>100.00000000000001</v>
      </c>
      <c r="J13" s="157">
        <v>100.00000000000001</v>
      </c>
      <c r="K13" s="157">
        <v>100</v>
      </c>
      <c r="L13" s="157">
        <v>100</v>
      </c>
      <c r="M13" s="157">
        <v>100</v>
      </c>
      <c r="N13" s="157">
        <v>100</v>
      </c>
      <c r="O13" s="157">
        <v>100.00000000000001</v>
      </c>
      <c r="P13" s="157">
        <v>100.00000000000001</v>
      </c>
      <c r="Q13" s="157">
        <v>100.00000000000001</v>
      </c>
      <c r="R13" s="157">
        <v>100</v>
      </c>
      <c r="S13" s="157">
        <v>99.999999999999986</v>
      </c>
      <c r="T13" s="157">
        <v>99.999999999999986</v>
      </c>
      <c r="U13" s="157">
        <v>100</v>
      </c>
      <c r="V13" s="157">
        <v>100.00000000000001</v>
      </c>
      <c r="W13" s="157">
        <v>100</v>
      </c>
      <c r="X13" s="157">
        <v>100</v>
      </c>
      <c r="Y13" s="157">
        <v>100</v>
      </c>
      <c r="Z13" s="157">
        <v>100</v>
      </c>
      <c r="AA13" s="157">
        <v>100.00000000000001</v>
      </c>
      <c r="AB13" s="157">
        <v>100</v>
      </c>
      <c r="AC13" s="157">
        <v>100</v>
      </c>
      <c r="AD13" s="157">
        <v>100</v>
      </c>
      <c r="AE13" s="157">
        <v>100</v>
      </c>
      <c r="AF13" s="157">
        <v>100</v>
      </c>
      <c r="AG13" s="157">
        <v>100</v>
      </c>
      <c r="AH13" s="157">
        <v>100</v>
      </c>
      <c r="AI13" s="162">
        <v>100</v>
      </c>
      <c r="AJ13" s="157">
        <f>SUM(AJ6:AJ12)</f>
        <v>99.999999999999986</v>
      </c>
      <c r="AK13" s="157">
        <f>SUM(AK6:AK12)</f>
        <v>99.999999999999986</v>
      </c>
      <c r="AL13" s="157">
        <f>SUM(AL6:AL12)</f>
        <v>99.99</v>
      </c>
      <c r="AM13" s="162">
        <f>SUM(AM6:AM12)</f>
        <v>100</v>
      </c>
      <c r="AN13" s="162">
        <v>100</v>
      </c>
      <c r="AO13" s="158">
        <f>SUM(AO6:AO12)</f>
        <v>100</v>
      </c>
    </row>
    <row r="14" spans="2:41" ht="15" customHeight="1" thickBot="1" x14ac:dyDescent="0.25">
      <c r="B14" s="159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</row>
    <row r="15" spans="2:41" ht="15" customHeight="1" thickBot="1" x14ac:dyDescent="0.25">
      <c r="B15" s="147" t="s">
        <v>37</v>
      </c>
      <c r="C15" s="149">
        <v>1980</v>
      </c>
      <c r="D15" s="149">
        <v>1985</v>
      </c>
      <c r="E15" s="149">
        <v>1986</v>
      </c>
      <c r="F15" s="149">
        <v>1987</v>
      </c>
      <c r="G15" s="149">
        <v>1988</v>
      </c>
      <c r="H15" s="149">
        <v>1989</v>
      </c>
      <c r="I15" s="149">
        <v>1990</v>
      </c>
      <c r="J15" s="149">
        <v>1991</v>
      </c>
      <c r="K15" s="149">
        <v>1992</v>
      </c>
      <c r="L15" s="149">
        <v>1993</v>
      </c>
      <c r="M15" s="149">
        <v>1994</v>
      </c>
      <c r="N15" s="149">
        <v>1995</v>
      </c>
      <c r="O15" s="149">
        <v>1996</v>
      </c>
      <c r="P15" s="149">
        <v>1997</v>
      </c>
      <c r="Q15" s="149">
        <v>1998</v>
      </c>
      <c r="R15" s="149">
        <v>1999</v>
      </c>
      <c r="S15" s="149">
        <v>2000</v>
      </c>
      <c r="T15" s="149">
        <v>2001</v>
      </c>
      <c r="U15" s="149">
        <v>2002</v>
      </c>
      <c r="V15" s="149">
        <v>2003</v>
      </c>
      <c r="W15" s="149">
        <v>2004</v>
      </c>
      <c r="X15" s="149">
        <v>2005</v>
      </c>
      <c r="Y15" s="149">
        <v>2006</v>
      </c>
      <c r="Z15" s="149">
        <v>2007</v>
      </c>
      <c r="AA15" s="149">
        <v>2008</v>
      </c>
      <c r="AB15" s="149">
        <v>2009</v>
      </c>
      <c r="AC15" s="149">
        <v>2010</v>
      </c>
      <c r="AD15" s="149">
        <v>2011</v>
      </c>
      <c r="AE15" s="149">
        <v>2012</v>
      </c>
      <c r="AF15" s="149">
        <v>2013</v>
      </c>
      <c r="AG15" s="149">
        <v>2014</v>
      </c>
      <c r="AH15" s="149">
        <v>2015</v>
      </c>
      <c r="AI15" s="149">
        <v>2016</v>
      </c>
      <c r="AJ15" s="149">
        <v>2017</v>
      </c>
      <c r="AK15" s="149">
        <v>2018</v>
      </c>
      <c r="AL15" s="149">
        <v>2019</v>
      </c>
      <c r="AM15" s="149">
        <v>2020</v>
      </c>
      <c r="AN15" s="160">
        <v>2021</v>
      </c>
      <c r="AO15" s="150">
        <v>2022</v>
      </c>
    </row>
    <row r="16" spans="2:41" ht="15" customHeight="1" x14ac:dyDescent="0.2">
      <c r="B16" s="151" t="s">
        <v>18</v>
      </c>
      <c r="C16" s="153">
        <v>0</v>
      </c>
      <c r="D16" s="153">
        <v>0</v>
      </c>
      <c r="E16" s="153">
        <v>0</v>
      </c>
      <c r="F16" s="153">
        <v>0</v>
      </c>
      <c r="G16" s="153">
        <v>7.141219624025676</v>
      </c>
      <c r="H16" s="153">
        <v>7.2155598105411665</v>
      </c>
      <c r="I16" s="153">
        <v>0</v>
      </c>
      <c r="J16" s="153">
        <v>12.219147758716103</v>
      </c>
      <c r="K16" s="153">
        <v>0</v>
      </c>
      <c r="L16" s="153">
        <v>10.848387401872694</v>
      </c>
      <c r="M16" s="153">
        <v>15.922951063513313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67.01156993697677</v>
      </c>
      <c r="W16" s="153">
        <v>14.704732107938993</v>
      </c>
      <c r="X16" s="153">
        <v>22.056574923547402</v>
      </c>
      <c r="Y16" s="153">
        <v>39.70517390885442</v>
      </c>
      <c r="Z16" s="153">
        <v>0</v>
      </c>
      <c r="AA16" s="153">
        <v>33.49483204134367</v>
      </c>
      <c r="AB16" s="153">
        <v>0</v>
      </c>
      <c r="AC16" s="153">
        <v>9.2800551153978645</v>
      </c>
      <c r="AD16" s="153">
        <v>15.946951318130356</v>
      </c>
      <c r="AE16" s="153">
        <v>7.9405268544955012</v>
      </c>
      <c r="AF16" s="153">
        <v>9.558575001689988</v>
      </c>
      <c r="AG16" s="153">
        <v>17.510000000000002</v>
      </c>
      <c r="AH16" s="153">
        <v>12.12</v>
      </c>
      <c r="AI16" s="153">
        <v>25.17</v>
      </c>
      <c r="AJ16" s="153">
        <v>29.73</v>
      </c>
      <c r="AK16" s="153">
        <v>42.75</v>
      </c>
      <c r="AL16" s="153">
        <v>28.26</v>
      </c>
      <c r="AM16" s="153">
        <v>30.26</v>
      </c>
      <c r="AN16" s="161">
        <v>30.7</v>
      </c>
      <c r="AO16" s="154">
        <v>30.92</v>
      </c>
    </row>
    <row r="17" spans="2:41" ht="15" customHeight="1" x14ac:dyDescent="0.2">
      <c r="B17" s="151" t="s">
        <v>19</v>
      </c>
      <c r="C17" s="153">
        <v>0</v>
      </c>
      <c r="D17" s="153">
        <v>0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12.348348348348349</v>
      </c>
      <c r="T17" s="153">
        <v>0</v>
      </c>
      <c r="U17" s="153">
        <v>0</v>
      </c>
      <c r="V17" s="153">
        <v>0</v>
      </c>
      <c r="W17" s="153">
        <v>30.202804625956759</v>
      </c>
      <c r="X17" s="153">
        <v>10.684250764525993</v>
      </c>
      <c r="Y17" s="153">
        <v>29.559687831197611</v>
      </c>
      <c r="Z17" s="153">
        <v>57.079519450800916</v>
      </c>
      <c r="AA17" s="153">
        <v>39.556416881998281</v>
      </c>
      <c r="AB17" s="153">
        <v>0</v>
      </c>
      <c r="AC17" s="153">
        <v>23.3069238718567</v>
      </c>
      <c r="AD17" s="153">
        <v>9.7363739285136663</v>
      </c>
      <c r="AE17" s="153">
        <v>24.850509077196573</v>
      </c>
      <c r="AF17" s="153">
        <v>19.637666463868044</v>
      </c>
      <c r="AG17" s="153">
        <v>22.8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61">
        <v>0</v>
      </c>
      <c r="AO17" s="154">
        <v>0</v>
      </c>
    </row>
    <row r="18" spans="2:41" ht="15" customHeight="1" x14ac:dyDescent="0.2">
      <c r="B18" s="151" t="s">
        <v>53</v>
      </c>
      <c r="C18" s="153">
        <v>63.535676251331211</v>
      </c>
      <c r="D18" s="153">
        <v>100</v>
      </c>
      <c r="E18" s="153">
        <v>100</v>
      </c>
      <c r="F18" s="153">
        <v>75.04852655726134</v>
      </c>
      <c r="G18" s="153">
        <v>67.48051352590555</v>
      </c>
      <c r="H18" s="153">
        <v>72.266451677919989</v>
      </c>
      <c r="I18" s="153">
        <v>100</v>
      </c>
      <c r="J18" s="153">
        <v>73.680132816823459</v>
      </c>
      <c r="K18" s="153">
        <v>100</v>
      </c>
      <c r="L18" s="153">
        <v>67.975030738673979</v>
      </c>
      <c r="M18" s="153">
        <v>67.722742823144429</v>
      </c>
      <c r="N18" s="153">
        <v>66.000624414611295</v>
      </c>
      <c r="O18" s="153">
        <v>69.204948690898632</v>
      </c>
      <c r="P18" s="153">
        <v>62.457831325301207</v>
      </c>
      <c r="Q18" s="153">
        <v>51.801164071102725</v>
      </c>
      <c r="R18" s="153">
        <v>84.360114322006979</v>
      </c>
      <c r="S18" s="153">
        <v>38.330330330330334</v>
      </c>
      <c r="T18" s="153">
        <v>22.681054160614238</v>
      </c>
      <c r="U18" s="153">
        <v>0</v>
      </c>
      <c r="V18" s="153">
        <v>9.2747624870661287</v>
      </c>
      <c r="W18" s="153">
        <v>41.706240572098999</v>
      </c>
      <c r="X18" s="153">
        <v>54.883409785932727</v>
      </c>
      <c r="Y18" s="153">
        <v>30.73513825994797</v>
      </c>
      <c r="Z18" s="153">
        <v>42.920480549199084</v>
      </c>
      <c r="AA18" s="153">
        <v>22.878983634797589</v>
      </c>
      <c r="AB18" s="153">
        <v>87.50246986761509</v>
      </c>
      <c r="AC18" s="153">
        <v>67.413021012745432</v>
      </c>
      <c r="AD18" s="153">
        <v>74.316674753355969</v>
      </c>
      <c r="AE18" s="153">
        <v>67.208964068307921</v>
      </c>
      <c r="AF18" s="153">
        <v>58.825119989184074</v>
      </c>
      <c r="AG18" s="153">
        <v>41.49</v>
      </c>
      <c r="AH18" s="153">
        <v>69.27</v>
      </c>
      <c r="AI18" s="153">
        <v>65.349999999999994</v>
      </c>
      <c r="AJ18" s="153">
        <v>55.81</v>
      </c>
      <c r="AK18" s="153">
        <v>43.37</v>
      </c>
      <c r="AL18" s="153">
        <v>47.61</v>
      </c>
      <c r="AM18" s="153">
        <v>50.32</v>
      </c>
      <c r="AN18" s="161">
        <v>60.07</v>
      </c>
      <c r="AO18" s="154">
        <v>48.16</v>
      </c>
    </row>
    <row r="19" spans="2:41" ht="15" customHeight="1" thickBot="1" x14ac:dyDescent="0.25">
      <c r="B19" s="151" t="s">
        <v>20</v>
      </c>
      <c r="C19" s="153">
        <v>36.464323748668797</v>
      </c>
      <c r="D19" s="153">
        <v>0</v>
      </c>
      <c r="E19" s="153">
        <v>0</v>
      </c>
      <c r="F19" s="153">
        <v>24.95147344273866</v>
      </c>
      <c r="G19" s="153">
        <v>25.378266850068776</v>
      </c>
      <c r="H19" s="153">
        <v>20.517988511538849</v>
      </c>
      <c r="I19" s="153">
        <v>0</v>
      </c>
      <c r="J19" s="153">
        <v>14.100719424460431</v>
      </c>
      <c r="K19" s="153">
        <v>0</v>
      </c>
      <c r="L19" s="153">
        <v>21.176581859453325</v>
      </c>
      <c r="M19" s="153">
        <v>16.354306113342258</v>
      </c>
      <c r="N19" s="153">
        <v>33.999375585388698</v>
      </c>
      <c r="O19" s="153">
        <v>30.795051309101375</v>
      </c>
      <c r="P19" s="153">
        <v>37.542168674698793</v>
      </c>
      <c r="Q19" s="153">
        <v>48.198835928897275</v>
      </c>
      <c r="R19" s="153">
        <v>15.639885677993012</v>
      </c>
      <c r="S19" s="153">
        <v>49.321321321321321</v>
      </c>
      <c r="T19" s="153">
        <v>77.318945839385762</v>
      </c>
      <c r="U19" s="153">
        <v>100</v>
      </c>
      <c r="V19" s="153">
        <v>23.713667575957107</v>
      </c>
      <c r="W19" s="153">
        <v>13.386222694005252</v>
      </c>
      <c r="X19" s="153">
        <v>12.375764525993883</v>
      </c>
      <c r="Y19" s="153">
        <v>0</v>
      </c>
      <c r="Z19" s="153">
        <v>0</v>
      </c>
      <c r="AA19" s="153">
        <v>4.0697674418604652</v>
      </c>
      <c r="AB19" s="153">
        <v>12.497530132384904</v>
      </c>
      <c r="AC19" s="153">
        <v>0</v>
      </c>
      <c r="AD19" s="153">
        <v>0</v>
      </c>
      <c r="AE19" s="153">
        <v>0</v>
      </c>
      <c r="AF19" s="153">
        <v>11.978638545257892</v>
      </c>
      <c r="AG19" s="153">
        <v>18.2</v>
      </c>
      <c r="AH19" s="153">
        <v>18.61</v>
      </c>
      <c r="AI19" s="153">
        <v>9.48</v>
      </c>
      <c r="AJ19" s="153">
        <v>14.46</v>
      </c>
      <c r="AK19" s="153">
        <v>13.89</v>
      </c>
      <c r="AL19" s="153">
        <f>9.66+14.48</f>
        <v>24.14</v>
      </c>
      <c r="AM19" s="153">
        <v>19.43</v>
      </c>
      <c r="AN19" s="161">
        <v>9.24</v>
      </c>
      <c r="AO19" s="154">
        <v>20.92</v>
      </c>
    </row>
    <row r="20" spans="2:41" ht="15" customHeight="1" thickBot="1" x14ac:dyDescent="0.25">
      <c r="B20" s="155" t="s">
        <v>17</v>
      </c>
      <c r="C20" s="157">
        <v>100</v>
      </c>
      <c r="D20" s="157">
        <v>100</v>
      </c>
      <c r="E20" s="157">
        <v>100</v>
      </c>
      <c r="F20" s="157">
        <v>100</v>
      </c>
      <c r="G20" s="157">
        <v>100</v>
      </c>
      <c r="H20" s="157">
        <v>100</v>
      </c>
      <c r="I20" s="157">
        <v>100</v>
      </c>
      <c r="J20" s="157">
        <v>100</v>
      </c>
      <c r="K20" s="157">
        <v>100</v>
      </c>
      <c r="L20" s="157">
        <v>100</v>
      </c>
      <c r="M20" s="157">
        <v>100</v>
      </c>
      <c r="N20" s="157">
        <v>100</v>
      </c>
      <c r="O20" s="157">
        <v>100</v>
      </c>
      <c r="P20" s="157">
        <v>100</v>
      </c>
      <c r="Q20" s="157">
        <v>100</v>
      </c>
      <c r="R20" s="157">
        <v>99.999999999999986</v>
      </c>
      <c r="S20" s="157">
        <v>100</v>
      </c>
      <c r="T20" s="157">
        <v>100</v>
      </c>
      <c r="U20" s="157">
        <v>100</v>
      </c>
      <c r="V20" s="157">
        <v>100</v>
      </c>
      <c r="W20" s="157">
        <v>100</v>
      </c>
      <c r="X20" s="157">
        <v>100.00000000000001</v>
      </c>
      <c r="Y20" s="157">
        <v>100</v>
      </c>
      <c r="Z20" s="157">
        <v>100</v>
      </c>
      <c r="AA20" s="157">
        <v>100</v>
      </c>
      <c r="AB20" s="157">
        <v>100</v>
      </c>
      <c r="AC20" s="157">
        <v>100</v>
      </c>
      <c r="AD20" s="157">
        <v>100</v>
      </c>
      <c r="AE20" s="157">
        <v>100</v>
      </c>
      <c r="AF20" s="157">
        <v>100</v>
      </c>
      <c r="AG20" s="157">
        <v>100</v>
      </c>
      <c r="AH20" s="157">
        <v>100</v>
      </c>
      <c r="AI20" s="157">
        <v>100</v>
      </c>
      <c r="AJ20" s="157">
        <f>SUM(AJ16:AJ19)</f>
        <v>100</v>
      </c>
      <c r="AK20" s="157">
        <f>SUM(AK16:AK19)</f>
        <v>100.01</v>
      </c>
      <c r="AL20" s="157">
        <f>SUM(AL16:AL19)</f>
        <v>100.01</v>
      </c>
      <c r="AM20" s="157">
        <f>SUM(AM16:AM19)</f>
        <v>100.00999999999999</v>
      </c>
      <c r="AN20" s="162">
        <v>100.00999999999999</v>
      </c>
      <c r="AO20" s="158">
        <f>SUM(AO16:AO19)</f>
        <v>100</v>
      </c>
    </row>
    <row r="22" spans="2:41" x14ac:dyDescent="0.2">
      <c r="B22" s="36" t="s">
        <v>54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</row>
  </sheetData>
  <sheetProtection selectLockedCells="1" selectUnlockedCells="1"/>
  <mergeCells count="1">
    <mergeCell ref="B3:AO3"/>
  </mergeCells>
  <pageMargins left="0.7" right="0.7" top="0.75" bottom="0.75" header="0.3" footer="0.3"/>
  <pageSetup paperSize="9"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Resumen Variables Laborales</vt:lpstr>
      <vt:lpstr>Total Población</vt:lpstr>
      <vt:lpstr>Jefes</vt:lpstr>
      <vt:lpstr>Jóvenes 18-25</vt:lpstr>
      <vt:lpstr>Varones 26-65</vt:lpstr>
      <vt:lpstr>Mujeres 26-65</vt:lpstr>
      <vt:lpstr>Varones 26-65 Edu Bajo</vt:lpstr>
      <vt:lpstr>Varones 26-65 Edu Medio</vt:lpstr>
      <vt:lpstr>Varones 26-65 Edu Alto</vt:lpstr>
      <vt:lpstr>Mujeres 26-65 Edu Bajo</vt:lpstr>
      <vt:lpstr>Mujeres 26-65 Edu Medio</vt:lpstr>
      <vt:lpstr>Mujeres 26-65 Edu Alto</vt:lpstr>
    </vt:vector>
  </TitlesOfParts>
  <Company>Seaboard Marine,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Gerson Pineda</dc:creator>
  <cp:lastModifiedBy>Emanuel Agu</cp:lastModifiedBy>
  <cp:lastPrinted>2020-05-25T19:57:11Z</cp:lastPrinted>
  <dcterms:created xsi:type="dcterms:W3CDTF">2011-09-28T16:49:18Z</dcterms:created>
  <dcterms:modified xsi:type="dcterms:W3CDTF">2024-03-05T16:55:55Z</dcterms:modified>
</cp:coreProperties>
</file>